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'BoQ1'!$A$1:$BC$90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<sst xmlns="http://schemas.openxmlformats.org/spreadsheetml/2006/main" count="434" uniqueCount="123">
  <si>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</si>
  <si>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</si>
  <si>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</si>
  <si>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</si>
  <si>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</si>
  <si>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</si>
  <si>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</si>
  <si>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</si>
  <si>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</si>
  <si>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</si>
  <si>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</si>
  <si>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</si>
  <si>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</si>
  <si>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</si>
  <si>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</si>
  <si>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</si>
  <si>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</si>
  <si>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</si>
  <si>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</si>
  <si>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</si>
  <si>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</si>
  <si>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</si>
  <si>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</si>
  <si>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</si>
  <si>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</si>
  <si>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</si>
  <si>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</si>
  <si>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</si>
  <si>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</si>
  <si>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</si>
  <si>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</si>
  <si>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</si>
  <si>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</si>
  <si>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</si>
  <si>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</si>
  <si>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</si>
  <si>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</si>
  <si>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</si>
  <si>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</si>
  <si>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</si>
  <si>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</si>
  <si>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</si>
  <si>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</si>
  <si>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</si>
  <si>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metre</t>
  </si>
  <si>
    <t>Select</t>
  </si>
  <si>
    <t>cum</t>
  </si>
  <si>
    <t>each</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</si>
  <si>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</si>
  <si>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</si>
  <si>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Cement mortar 1:6 (1 cement : 6 coarse sand)</t>
  </si>
  <si>
    <t>1:4 (1 cement: 4 fine sand)</t>
  </si>
  <si>
    <t xml:space="preserve">Name of Work: Providing, Installation and commissioning of automated water supply system for tank filling &amp; sand filters and providing &amp; laying D.I water line i/c making connections with the existing water supply network at Type-III multi-storied Apartment. </t>
  </si>
  <si>
    <t>Carriage of Materials</t>
  </si>
  <si>
    <t>By Mechanical Transport including loading,unloading and stacking</t>
  </si>
  <si>
    <t>Earth Lead - 1 km</t>
  </si>
  <si>
    <t>EARTH WORK</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</si>
  <si>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</si>
  <si>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</si>
  <si>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</si>
  <si>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All kinds of soil</t>
  </si>
  <si>
    <t>Pipes, cables etc. exceeding 80 mm dia. But not exceeding 300 mm dia</t>
  </si>
  <si>
    <t>CEMENT CONCRETE (CAST IN SITU)</t>
  </si>
  <si>
    <t>Providing and laying in position cement concrete of specified grade excluding the cost of centering and shuttering - All work up to plinth level :</t>
  </si>
  <si>
    <t>1:2:4 (1 cement : 2 coarse sand (zone-III) derived from natural sources : 4 graded stone aggregate 20 mm nominal size derived from natural sources)</t>
  </si>
  <si>
    <t>MASONRY WORK</t>
  </si>
  <si>
    <t>Brick work with common burnt clay F.P.S. (non modular) bricks of class designation 7.5 in foundation and plinth in:</t>
  </si>
  <si>
    <t>FINISHING</t>
  </si>
  <si>
    <t>12 mm cement plaster finished with a floating coat of neat cement of mix :</t>
  </si>
  <si>
    <t>WATER SUPPLY</t>
  </si>
  <si>
    <t>Providing and fixing G.I. pipes complete with G.I. fittings and clamps, i/c cutting and making good the walls etc.   Internal work - Exposed on wall</t>
  </si>
  <si>
    <t>40 mm dia nominal bore</t>
  </si>
  <si>
    <t>50 mm dia nominal bore</t>
  </si>
  <si>
    <t>Providing and fixing G.I. pipes complete with G.I. fittings including trenching and refilling etc.   External work</t>
  </si>
  <si>
    <t>20 mm dia nominal bore</t>
  </si>
  <si>
    <t>Providing and fixing gun metal gate valve with C.I. wheel of approved quality (screwed end) :</t>
  </si>
  <si>
    <t>50 mm nominal bore</t>
  </si>
  <si>
    <t>Providing and fixing brass ferrule with C.I. mouth cover including boring and tapping the main :</t>
  </si>
  <si>
    <t>20 mm nominal bore</t>
  </si>
  <si>
    <t>Providing and laying S&amp;S C.I. standard specials such as tees, bends, collars, tapers, caps etc. (Heavy class):</t>
  </si>
  <si>
    <t>Up to 300 mm dia</t>
  </si>
  <si>
    <t>Providing and laying flanged C.I. standard specials such as tees, bends, collars, tapers, caps etc., suitable for flanged jointing as per IS : 1538 :</t>
  </si>
  <si>
    <t>Providing lead caulked joints to spun iron or C.I. pipes and specials, including testing of joints but excluding the cost of pig lead :</t>
  </si>
  <si>
    <t>100 mm diameter pipe</t>
  </si>
  <si>
    <t>Supplying pig lead at site of work.</t>
  </si>
  <si>
    <t>Providing and fixing C.I. sluice valves (with cap) complete with bolts, nuts, rubber insertions etc. (the tail pieces if required will be paid separately) :</t>
  </si>
  <si>
    <t>100 mm diameter</t>
  </si>
  <si>
    <t>Class II</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</si>
  <si>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</si>
  <si>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With common burnt clay F.P.S.(non modular) bricks of class designation 7.5</t>
  </si>
  <si>
    <t>Constructing masonry Chamber 90x90x100 cm inside, in brick work in cement mortar 1:4 (1 cement : 4 coarse sand) for sluice valve, with C.I. surface box 100 mm top diameter, 160 mm bottom diameter and 180 mm deep (inside) with chained lid and RCC top slab 1:2:4 mix (1 cement : 2 coarse sand : 4 graded stone aggregate 20 mm nominal size ), i/c necessary excavation, foundation concrete 1:5:10 (1 cement : 5 fine sand : 10 graded stone aggregate 40 mm nominal size ) and inside plastering with cement mortar 1:3 (1 cement : 3 coarse sand) 12 mm thick, finished with a floating coat of neat cement complete as per standard design :</t>
  </si>
  <si>
    <t>Painting G.I. pipes and fittings with synthetic enamel white paint with two coats over a ready mixed priming coat, both of approved quality for new work :</t>
  </si>
  <si>
    <t>40 mm diameter pipe</t>
  </si>
  <si>
    <t>50 mm diameter pipe</t>
  </si>
  <si>
    <t>Painting G.I. pipes and fittings with two coats of anti-corrosive bitumastic paint of approved quality :</t>
  </si>
  <si>
    <t>20 mm diameter pipe</t>
  </si>
  <si>
    <t>Providing and filling sand of grading zone V or coarser grade, allround the G.I. pipes in external work :</t>
  </si>
  <si>
    <t>Providing and fixing G.I. Union in G.I. pipe including cutting and threading the pipe and making long screws etc. complete (New work)  :</t>
  </si>
  <si>
    <t>Providing and laying D.I. specials of class K-12 suitable for push-on jointing as per IS : 9523 :</t>
  </si>
  <si>
    <t>Up to 600 mm dia</t>
  </si>
  <si>
    <t>Providing push-on-joints to Centrifugally (Spun) Cast Iron Pipes or Ductile Iron Pipes including testing of joints and the cost of rubber gasket :</t>
  </si>
  <si>
    <t>100 mm dia pipes</t>
  </si>
  <si>
    <t>Providing and laying S&amp;S Centrifugally Cast (Spun) / Ductile Iron Pipes conforming to IS : 8329 :</t>
  </si>
  <si>
    <t>100 mm dia Ductile Iron Class K-7 pipes</t>
  </si>
  <si>
    <t>DRAINAGE</t>
  </si>
  <si>
    <t>Providing and laying non-pressure NP2 class (light duty) R.C.C. pipes with collars jointed with stiff mixture of cement mortar in the proportion of 1:2 (1 cement : 2 fine sand) including testing of joints etc. complete :</t>
  </si>
  <si>
    <t>150 mm dia. R.C.C. pipe</t>
  </si>
  <si>
    <t>Constructing brick masonry road gully chamber 50x45x60 cm with bricks in cement mortar 1:4 (1 cement : 4 coarse sand) including 500x450 mm pre-cast R.C.C. horizontal grating with frame complete as per standard design :</t>
  </si>
  <si>
    <t>With common burnt clay F.P.S. (non modular) bricks of class designation 7.5</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</si>
  <si>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</si>
  <si>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</si>
  <si>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 xml:space="preserve">" P/F C.I. D joints to C.I. pipes i/c cutting the C.I. pipe, rubber gasket etc. with necessary arrangements etc. complete. "
</t>
  </si>
  <si>
    <t>"P/F gun metal ball valve of Zoloto, Leader or approved equivalent make &amp; quality with necessary arrangements etc. complete. "</t>
  </si>
  <si>
    <t xml:space="preserve">"Providing, installing, testing and commissining of fixed speed automated water sypply system for filling overhead tanks comprising of two Nos.  clear water open well submersible  pumping sets  suitable for 400/440 volts, 3 phase, 50  cycles AC supply, dry running Protection, motor control centre, necessary power and control cabling from MCC to pumps including required rating of MCB, one No. 450 litres capacity M.S diaphram tank with interchangeable butyl rubber membrane,complete in all respects. The system  includes  delivery pipes and delivery header of Schedule 80 CPVC pipes of suitable diameter connecting to the main line of 100 mm dia (CI pipe Class LA) outside pump room with suitable valves, NRVs, pressure switches, pressure gauge etc. complete as per requirement , power box, equipped with fuses/ isolators/circuit breakers as required.
For Domestic Water Supply. Set of two pumps (1 Working + 1 Standby) Capacity - 6.25 LPS (Each) at 45 M head, Max.  Head &amp; Flow -     52 M &amp; 4 LPS      H.P. - 7.50 HP. Suction &amp; Delivery: 65x50 mm,Diaphram tank 1nos, Control panels- 2 Nos."
</t>
  </si>
  <si>
    <t xml:space="preserve">Providing and installation of multi grade sand filter MGF 800 of Ion Exchange (I) Ltd. or approved equivalent make of 800  mm dia in MS contruction with flow rate of 12000 LPH i/c interconnecting piping &amp; valves etc. complete in all respect as per direction of Engineer- In Charge.                                                                                                                            
</t>
  </si>
  <si>
    <t>P/F Motorized valve in tank filling line near the tanks i/c required fittings and making by pass arrangementbut excluding the cost of ball valves etc. complete in all respect of Honey wall, Belimo or approved equivalent make, 50 mm dia</t>
  </si>
  <si>
    <t>P/F level controllers/ float switch with low voltage releys, float type with PVC shroud, with 10 meter minimum cable/wiring from tank top to probes of required length. To open solenoid/Motorized valve on low water level and close when high water level in the OH/UG water tank, Nolta or approved equivalent make.</t>
  </si>
  <si>
    <t>quintal</t>
  </si>
  <si>
    <t>joint</t>
  </si>
  <si>
    <t>Cum</t>
  </si>
  <si>
    <t>Each</t>
  </si>
  <si>
    <t>Set</t>
  </si>
  <si>
    <t>Contract No:  42/C/D3/2022-23</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</si>
</sst>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83">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0"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1" xfId="59" applyNumberFormat="1" applyFont="1" applyFill="1" applyBorder="1" applyAlignment="1">
      <alignment horizontal="center" vertical="top" wrapText="1"/>
      <protection/>
    </xf>
    <xf numFmtId="0" fontId="13" fillId="0" borderId="10"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2" xfId="59" applyNumberFormat="1" applyFont="1" applyFill="1" applyBorder="1" applyAlignment="1">
      <alignment horizontal="left" vertical="top"/>
      <protection/>
    </xf>
    <xf numFmtId="0" fontId="7" fillId="0" borderId="13" xfId="59" applyNumberFormat="1" applyFont="1" applyFill="1" applyBorder="1" applyAlignment="1">
      <alignment horizontal="left" vertical="top"/>
      <protection/>
    </xf>
    <xf numFmtId="0" fontId="15" fillId="0" borderId="11" xfId="56" applyNumberFormat="1" applyFont="1" applyFill="1" applyBorder="1" applyAlignment="1" applyProtection="1">
      <alignment vertical="top"/>
      <protection/>
    </xf>
    <xf numFmtId="0" fontId="15" fillId="0" borderId="10" xfId="59" applyNumberFormat="1" applyFont="1" applyFill="1" applyBorder="1" applyAlignment="1">
      <alignment vertical="top"/>
      <protection/>
    </xf>
    <xf numFmtId="0" fontId="4" fillId="0" borderId="10" xfId="56" applyNumberFormat="1" applyFont="1" applyFill="1" applyBorder="1" applyAlignment="1" applyProtection="1">
      <alignment vertical="top"/>
      <protection/>
    </xf>
    <xf numFmtId="0" fontId="12" fillId="0" borderId="10" xfId="59" applyNumberFormat="1" applyFont="1" applyFill="1" applyBorder="1" applyAlignment="1" applyProtection="1">
      <alignment vertical="center" wrapText="1"/>
      <protection locked="0"/>
    </xf>
    <xf numFmtId="0" fontId="12" fillId="0" borderId="10" xfId="66" applyNumberFormat="1" applyFont="1" applyFill="1" applyBorder="1" applyAlignment="1" applyProtection="1">
      <alignment vertical="center" wrapText="1"/>
      <protection locked="0"/>
    </xf>
    <xf numFmtId="0" fontId="16" fillId="0" borderId="10"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7" fillId="0" borderId="14"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1" xfId="56" applyNumberFormat="1" applyFont="1" applyFill="1" applyBorder="1" applyAlignment="1">
      <alignment horizontal="center" vertical="top" wrapText="1"/>
      <protection/>
    </xf>
    <xf numFmtId="0" fontId="4" fillId="0" borderId="15" xfId="59" applyNumberFormat="1" applyFont="1" applyFill="1" applyBorder="1" applyAlignment="1">
      <alignment vertical="top" wrapText="1"/>
      <protection/>
    </xf>
    <xf numFmtId="2" fontId="7" fillId="0" borderId="16" xfId="56" applyNumberFormat="1" applyFont="1" applyFill="1" applyBorder="1" applyAlignment="1" applyProtection="1">
      <alignment horizontal="right" vertical="top"/>
      <protection locked="0"/>
    </xf>
    <xf numFmtId="2" fontId="4" fillId="0" borderId="16" xfId="59" applyNumberFormat="1" applyFont="1" applyFill="1" applyBorder="1" applyAlignment="1">
      <alignment horizontal="right" vertical="top"/>
      <protection/>
    </xf>
    <xf numFmtId="2" fontId="4" fillId="0" borderId="16" xfId="56" applyNumberFormat="1" applyFont="1" applyFill="1" applyBorder="1" applyAlignment="1">
      <alignment horizontal="right" vertical="top"/>
      <protection/>
    </xf>
    <xf numFmtId="2" fontId="7" fillId="33" borderId="16" xfId="56" applyNumberFormat="1" applyFont="1" applyFill="1" applyBorder="1" applyAlignment="1" applyProtection="1">
      <alignment horizontal="right" vertical="top"/>
      <protection locked="0"/>
    </xf>
    <xf numFmtId="0" fontId="7" fillId="0" borderId="16" xfId="56" applyNumberFormat="1" applyFont="1" applyFill="1" applyBorder="1" applyAlignment="1">
      <alignment horizontal="center" vertical="top" wrapText="1"/>
      <protection/>
    </xf>
    <xf numFmtId="0" fontId="7" fillId="0" borderId="17" xfId="56" applyNumberFormat="1" applyFont="1" applyFill="1" applyBorder="1" applyAlignment="1">
      <alignment horizontal="center" vertical="top" wrapText="1"/>
      <protection/>
    </xf>
    <xf numFmtId="2" fontId="7" fillId="0" borderId="18" xfId="56" applyNumberFormat="1" applyFont="1" applyFill="1" applyBorder="1" applyAlignment="1" applyProtection="1">
      <alignment horizontal="right" vertical="top"/>
      <protection locked="0"/>
    </xf>
    <xf numFmtId="0" fontId="7" fillId="0" borderId="19" xfId="59" applyNumberFormat="1" applyFont="1" applyFill="1" applyBorder="1" applyAlignment="1">
      <alignment horizontal="left" vertical="top"/>
      <protection/>
    </xf>
    <xf numFmtId="0" fontId="4" fillId="0" borderId="20" xfId="59" applyNumberFormat="1" applyFont="1" applyFill="1" applyBorder="1" applyAlignment="1">
      <alignment vertical="top"/>
      <protection/>
    </xf>
    <xf numFmtId="0" fontId="14" fillId="0" borderId="21" xfId="59" applyNumberFormat="1" applyFont="1" applyFill="1" applyBorder="1" applyAlignment="1">
      <alignment vertical="top"/>
      <protection/>
    </xf>
    <xf numFmtId="0" fontId="4" fillId="0" borderId="21" xfId="59" applyNumberFormat="1" applyFont="1" applyFill="1" applyBorder="1" applyAlignment="1">
      <alignment vertical="top"/>
      <protection/>
    </xf>
    <xf numFmtId="2" fontId="7" fillId="34" borderId="16" xfId="56" applyNumberFormat="1" applyFont="1" applyFill="1" applyBorder="1" applyAlignment="1" applyProtection="1">
      <alignment horizontal="right" vertical="top"/>
      <protection locked="0"/>
    </xf>
    <xf numFmtId="2" fontId="7" fillId="34" borderId="16" xfId="56" applyNumberFormat="1" applyFont="1" applyFill="1" applyBorder="1" applyAlignment="1" applyProtection="1">
      <alignment horizontal="right" vertical="top" wrapText="1"/>
      <protection locked="0"/>
    </xf>
    <xf numFmtId="2" fontId="7" fillId="0" borderId="22" xfId="58" applyNumberFormat="1" applyFont="1" applyFill="1" applyBorder="1" applyAlignment="1">
      <alignment horizontal="right" vertical="top"/>
      <protection/>
    </xf>
    <xf numFmtId="2" fontId="7" fillId="0" borderId="16" xfId="59" applyNumberFormat="1" applyFont="1" applyFill="1" applyBorder="1" applyAlignment="1">
      <alignment horizontal="right" vertical="top"/>
      <protection/>
    </xf>
    <xf numFmtId="2" fontId="19" fillId="0" borderId="15" xfId="59" applyNumberFormat="1" applyFont="1" applyFill="1" applyBorder="1" applyAlignment="1">
      <alignment vertical="top"/>
      <protection/>
    </xf>
    <xf numFmtId="2" fontId="14" fillId="0" borderId="23" xfId="59" applyNumberFormat="1" applyFont="1" applyFill="1" applyBorder="1" applyAlignment="1">
      <alignment horizontal="right" vertical="top"/>
      <protection/>
    </xf>
    <xf numFmtId="2" fontId="14" fillId="0" borderId="14" xfId="59" applyNumberFormat="1" applyFont="1" applyFill="1" applyBorder="1" applyAlignment="1">
      <alignment vertical="top"/>
      <protection/>
    </xf>
    <xf numFmtId="0" fontId="4" fillId="0" borderId="16" xfId="59" applyNumberFormat="1" applyFont="1" applyFill="1" applyBorder="1" applyAlignment="1">
      <alignment horizontal="justify" vertical="top" wrapText="1"/>
      <protection/>
    </xf>
    <xf numFmtId="2" fontId="57" fillId="0" borderId="14" xfId="0" applyNumberFormat="1" applyFont="1" applyFill="1" applyBorder="1" applyAlignment="1">
      <alignment vertical="top"/>
    </xf>
    <xf numFmtId="2" fontId="57" fillId="0" borderId="14" xfId="0" applyNumberFormat="1" applyFont="1" applyFill="1" applyBorder="1" applyAlignment="1">
      <alignment horizontal="left" vertical="top"/>
    </xf>
    <xf numFmtId="0" fontId="16" fillId="0" borderId="24" xfId="59" applyNumberFormat="1" applyFont="1" applyFill="1" applyBorder="1" applyAlignment="1" applyProtection="1">
      <alignment vertical="center" wrapText="1"/>
      <protection locked="0"/>
    </xf>
    <xf numFmtId="0" fontId="17" fillId="33" borderId="24" xfId="59" applyNumberFormat="1" applyFont="1" applyFill="1" applyBorder="1" applyAlignment="1" applyProtection="1">
      <alignment vertical="center" wrapText="1"/>
      <protection locked="0"/>
    </xf>
    <xf numFmtId="10" fontId="18" fillId="33" borderId="24" xfId="66" applyNumberFormat="1" applyFont="1" applyFill="1" applyBorder="1" applyAlignment="1" applyProtection="1">
      <alignment horizontal="center" vertical="center"/>
      <protection locked="0"/>
    </xf>
    <xf numFmtId="0" fontId="4" fillId="0" borderId="14" xfId="59" applyNumberFormat="1" applyFont="1" applyFill="1" applyBorder="1" applyAlignment="1">
      <alignment vertical="top"/>
      <protection/>
    </xf>
    <xf numFmtId="2" fontId="6" fillId="0" borderId="0" xfId="59" applyNumberFormat="1" applyFont="1" applyFill="1" applyBorder="1" applyAlignment="1" applyProtection="1">
      <alignment horizontal="center" vertical="center"/>
      <protection/>
    </xf>
    <xf numFmtId="2" fontId="4" fillId="0" borderId="0" xfId="56" applyNumberFormat="1" applyFont="1" applyFill="1" applyBorder="1" applyAlignment="1">
      <alignment vertical="center"/>
      <protection/>
    </xf>
    <xf numFmtId="2" fontId="7" fillId="0" borderId="25" xfId="59" applyNumberFormat="1" applyFont="1" applyFill="1" applyBorder="1" applyAlignment="1" applyProtection="1">
      <alignment horizontal="left" vertical="top" wrapText="1"/>
      <protection/>
    </xf>
    <xf numFmtId="2" fontId="7" fillId="0" borderId="10" xfId="56" applyNumberFormat="1" applyFont="1" applyFill="1" applyBorder="1" applyAlignment="1">
      <alignment horizontal="center" vertical="top" wrapText="1"/>
      <protection/>
    </xf>
    <xf numFmtId="2" fontId="7" fillId="0" borderId="15" xfId="59" applyNumberFormat="1" applyFont="1" applyFill="1" applyBorder="1" applyAlignment="1">
      <alignment horizontal="left" vertical="top"/>
      <protection/>
    </xf>
    <xf numFmtId="2" fontId="7" fillId="0" borderId="25" xfId="59" applyNumberFormat="1" applyFont="1" applyFill="1" applyBorder="1" applyAlignment="1">
      <alignment horizontal="left" vertical="top"/>
      <protection/>
    </xf>
    <xf numFmtId="2" fontId="7" fillId="0" borderId="12" xfId="59" applyNumberFormat="1" applyFont="1" applyFill="1" applyBorder="1" applyAlignment="1">
      <alignment horizontal="left" vertical="top"/>
      <protection/>
    </xf>
    <xf numFmtId="2" fontId="0" fillId="0" borderId="0" xfId="56" applyNumberFormat="1" applyFill="1">
      <alignment/>
      <protection/>
    </xf>
    <xf numFmtId="0" fontId="4" fillId="0" borderId="14" xfId="59" applyNumberFormat="1" applyFont="1" applyFill="1" applyBorder="1" applyAlignment="1">
      <alignment horizontal="justify" vertical="top" wrapText="1"/>
      <protection/>
    </xf>
    <xf numFmtId="2" fontId="57" fillId="0" borderId="14" xfId="0" applyNumberFormat="1" applyFont="1" applyFill="1" applyBorder="1" applyAlignment="1">
      <alignment horizontal="justify" vertical="top" wrapText="1"/>
    </xf>
    <xf numFmtId="2" fontId="57" fillId="0" borderId="14" xfId="0" applyNumberFormat="1" applyFont="1" applyFill="1" applyBorder="1" applyAlignment="1">
      <alignment horizontal="right" vertical="top"/>
    </xf>
    <xf numFmtId="2" fontId="57" fillId="0" borderId="14" xfId="0" applyNumberFormat="1" applyFont="1" applyFill="1" applyBorder="1" applyAlignment="1">
      <alignment horizontal="center" vertical="top" wrapText="1"/>
    </xf>
    <xf numFmtId="0" fontId="4" fillId="0" borderId="0" xfId="56" applyNumberFormat="1" applyFont="1" applyFill="1" applyAlignment="1">
      <alignment vertical="top" wrapText="1"/>
      <protection/>
    </xf>
    <xf numFmtId="0" fontId="14" fillId="0" borderId="12"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1" xfId="56" applyNumberFormat="1" applyFont="1" applyFill="1" applyBorder="1" applyAlignment="1" applyProtection="1">
      <alignment horizontal="center" wrapText="1"/>
      <protection locked="0"/>
    </xf>
    <xf numFmtId="0" fontId="11" fillId="0" borderId="12" xfId="56" applyNumberFormat="1" applyFont="1" applyFill="1" applyBorder="1" applyAlignment="1">
      <alignment horizontal="center" vertical="center" wrapText="1"/>
      <protection/>
    </xf>
    <xf numFmtId="0" fontId="7" fillId="0" borderId="14" xfId="56" applyNumberFormat="1" applyFont="1" applyFill="1" applyBorder="1" applyAlignment="1" applyProtection="1">
      <alignment horizontal="center" vertical="top"/>
      <protection/>
    </xf>
    <xf numFmtId="0" fontId="7" fillId="34" borderId="14" xfId="56" applyNumberFormat="1" applyFont="1" applyFill="1" applyBorder="1" applyAlignment="1" applyProtection="1">
      <alignment horizontal="center" vertical="top"/>
      <protection/>
    </xf>
    <xf numFmtId="0" fontId="7" fillId="35" borderId="12"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90"/>
  <sheetViews>
    <sheetView showGridLines="0" view="pageBreakPreview" zoomScaleNormal="85" zoomScaleSheetLayoutView="100" zoomScalePageLayoutView="0" workbookViewId="0" topLeftCell="A95">
      <selection activeCell="A68" sqref="A68"/>
    </sheetView>
  </sheetViews>
  <sheetFormatPr defaultColWidth="9.140625" defaultRowHeight="15"/>
  <cols>
    <col min="1" max="1" width="8.8515625" style="67"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74" t="str">
        <f>B2&amp;" BoQ"</f>
        <v>Percentage BoQ</v>
      </c>
      <c r="B1" s="74"/>
      <c r="C1" s="74"/>
      <c r="D1" s="74"/>
      <c r="E1" s="74"/>
      <c r="F1" s="74"/>
      <c r="G1" s="74"/>
      <c r="H1" s="74"/>
      <c r="I1" s="74"/>
      <c r="J1" s="74"/>
      <c r="K1" s="74"/>
      <c r="L1" s="74"/>
      <c r="O1" s="5"/>
      <c r="P1" s="5"/>
      <c r="Q1" s="6"/>
      <c r="IE1" s="6"/>
      <c r="IF1" s="6"/>
      <c r="IG1" s="6"/>
      <c r="IH1" s="6"/>
      <c r="II1" s="6"/>
    </row>
    <row r="2" spans="1:17" s="4" customFormat="1" ht="25.5" customHeight="1" hidden="1">
      <c r="A2" s="60" t="s">
        <v>0</v>
      </c>
      <c r="B2" s="7" t="s">
        <v>1</v>
      </c>
      <c r="C2" s="7" t="s">
        <v>2</v>
      </c>
      <c r="D2" s="7" t="s">
        <v>3</v>
      </c>
      <c r="E2" s="7" t="s">
        <v>4</v>
      </c>
      <c r="J2" s="8"/>
      <c r="K2" s="8"/>
      <c r="L2" s="8"/>
      <c r="O2" s="5"/>
      <c r="P2" s="5"/>
      <c r="Q2" s="6"/>
    </row>
    <row r="3" spans="1:243" s="4" customFormat="1" ht="30.75" customHeight="1" hidden="1">
      <c r="A3" s="61" t="s">
        <v>5</v>
      </c>
      <c r="C3" s="4" t="s">
        <v>6</v>
      </c>
      <c r="IE3" s="6"/>
      <c r="IF3" s="6"/>
      <c r="IG3" s="6"/>
      <c r="IH3" s="6"/>
      <c r="II3" s="6"/>
    </row>
    <row r="4" spans="1:243" s="9" customFormat="1" ht="30.75" customHeight="1">
      <c r="A4" s="75" t="s">
        <v>42</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30.75" customHeight="1">
      <c r="A5" s="75" t="s">
        <v>52</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10"/>
      <c r="IF5" s="10"/>
      <c r="IG5" s="10"/>
      <c r="IH5" s="10"/>
      <c r="II5" s="10"/>
    </row>
    <row r="6" spans="1:243" s="9" customFormat="1" ht="30.75" customHeight="1">
      <c r="A6" s="75" t="s">
        <v>122</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6" t="s">
        <v>7</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10"/>
      <c r="IF7" s="10"/>
      <c r="IG7" s="10"/>
      <c r="IH7" s="10"/>
      <c r="II7" s="10"/>
    </row>
    <row r="8" spans="1:243" s="11" customFormat="1" ht="72" customHeight="1">
      <c r="A8" s="62" t="s">
        <v>39</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IE8" s="12"/>
      <c r="IF8" s="12"/>
      <c r="IG8" s="12"/>
      <c r="IH8" s="12"/>
      <c r="II8" s="12"/>
    </row>
    <row r="9" spans="1:243" s="13" customFormat="1" ht="61.5" customHeight="1">
      <c r="A9" s="77" t="s">
        <v>48</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IE9" s="14"/>
      <c r="IF9" s="14"/>
      <c r="IG9" s="14"/>
      <c r="IH9" s="14"/>
      <c r="II9" s="14"/>
    </row>
    <row r="10" spans="1:243" s="16" customFormat="1" ht="18.75" customHeight="1">
      <c r="A10" s="63" t="s">
        <v>8</v>
      </c>
      <c r="B10" s="15" t="s">
        <v>9</v>
      </c>
      <c r="C10" s="15" t="s">
        <v>9</v>
      </c>
      <c r="D10" s="15" t="s">
        <v>8</v>
      </c>
      <c r="E10" s="15" t="s">
        <v>49</v>
      </c>
      <c r="F10" s="15" t="s">
        <v>10</v>
      </c>
      <c r="G10" s="15" t="s">
        <v>10</v>
      </c>
      <c r="H10" s="15" t="s">
        <v>11</v>
      </c>
      <c r="I10" s="15" t="s">
        <v>9</v>
      </c>
      <c r="J10" s="15" t="s">
        <v>8</v>
      </c>
      <c r="K10" s="15" t="s">
        <v>12</v>
      </c>
      <c r="L10" s="15" t="s">
        <v>9</v>
      </c>
      <c r="M10" s="15" t="s">
        <v>8</v>
      </c>
      <c r="N10" s="15" t="s">
        <v>10</v>
      </c>
      <c r="O10" s="15" t="s">
        <v>10</v>
      </c>
      <c r="P10" s="15" t="s">
        <v>10</v>
      </c>
      <c r="Q10" s="15" t="s">
        <v>10</v>
      </c>
      <c r="R10" s="15" t="s">
        <v>11</v>
      </c>
      <c r="S10" s="15" t="s">
        <v>11</v>
      </c>
      <c r="T10" s="15" t="s">
        <v>10</v>
      </c>
      <c r="U10" s="15" t="s">
        <v>10</v>
      </c>
      <c r="V10" s="15" t="s">
        <v>10</v>
      </c>
      <c r="W10" s="15" t="s">
        <v>10</v>
      </c>
      <c r="X10" s="15" t="s">
        <v>11</v>
      </c>
      <c r="Y10" s="15" t="s">
        <v>11</v>
      </c>
      <c r="Z10" s="15" t="s">
        <v>10</v>
      </c>
      <c r="AA10" s="15" t="s">
        <v>10</v>
      </c>
      <c r="AB10" s="15" t="s">
        <v>10</v>
      </c>
      <c r="AC10" s="15" t="s">
        <v>10</v>
      </c>
      <c r="AD10" s="15" t="s">
        <v>11</v>
      </c>
      <c r="AE10" s="15" t="s">
        <v>11</v>
      </c>
      <c r="AF10" s="15" t="s">
        <v>10</v>
      </c>
      <c r="AG10" s="15" t="s">
        <v>10</v>
      </c>
      <c r="AH10" s="15" t="s">
        <v>10</v>
      </c>
      <c r="AI10" s="15" t="s">
        <v>10</v>
      </c>
      <c r="AJ10" s="15" t="s">
        <v>11</v>
      </c>
      <c r="AK10" s="15" t="s">
        <v>11</v>
      </c>
      <c r="AL10" s="15" t="s">
        <v>10</v>
      </c>
      <c r="AM10" s="15" t="s">
        <v>10</v>
      </c>
      <c r="AN10" s="15" t="s">
        <v>10</v>
      </c>
      <c r="AO10" s="15" t="s">
        <v>10</v>
      </c>
      <c r="AP10" s="15" t="s">
        <v>11</v>
      </c>
      <c r="AQ10" s="15" t="s">
        <v>11</v>
      </c>
      <c r="AR10" s="15" t="s">
        <v>10</v>
      </c>
      <c r="AS10" s="15" t="s">
        <v>10</v>
      </c>
      <c r="AT10" s="15" t="s">
        <v>8</v>
      </c>
      <c r="AU10" s="15" t="s">
        <v>8</v>
      </c>
      <c r="AV10" s="15" t="s">
        <v>11</v>
      </c>
      <c r="AW10" s="15" t="s">
        <v>11</v>
      </c>
      <c r="AX10" s="15" t="s">
        <v>8</v>
      </c>
      <c r="AY10" s="15" t="s">
        <v>8</v>
      </c>
      <c r="AZ10" s="15" t="s">
        <v>13</v>
      </c>
      <c r="BA10" s="15" t="s">
        <v>8</v>
      </c>
      <c r="BB10" s="15" t="s">
        <v>8</v>
      </c>
      <c r="BC10" s="15" t="s">
        <v>9</v>
      </c>
      <c r="IE10" s="17"/>
      <c r="IF10" s="17"/>
      <c r="IG10" s="17"/>
      <c r="IH10" s="17"/>
      <c r="II10" s="17"/>
    </row>
    <row r="11" spans="1:243" s="16" customFormat="1" ht="57" customHeight="1">
      <c r="A11" s="63" t="s">
        <v>14</v>
      </c>
      <c r="B11" s="15" t="s">
        <v>15</v>
      </c>
      <c r="C11" s="15" t="s">
        <v>16</v>
      </c>
      <c r="D11" s="15" t="s">
        <v>17</v>
      </c>
      <c r="E11" s="15" t="s">
        <v>18</v>
      </c>
      <c r="F11" s="15" t="s">
        <v>41</v>
      </c>
      <c r="G11" s="15"/>
      <c r="H11" s="15"/>
      <c r="I11" s="15" t="s">
        <v>19</v>
      </c>
      <c r="J11" s="15" t="s">
        <v>20</v>
      </c>
      <c r="K11" s="15" t="s">
        <v>21</v>
      </c>
      <c r="L11" s="15" t="s">
        <v>22</v>
      </c>
      <c r="M11" s="18" t="s">
        <v>23</v>
      </c>
      <c r="N11" s="15" t="s">
        <v>24</v>
      </c>
      <c r="O11" s="15" t="s">
        <v>25</v>
      </c>
      <c r="P11" s="15" t="s">
        <v>26</v>
      </c>
      <c r="Q11" s="15" t="s">
        <v>27</v>
      </c>
      <c r="R11" s="15"/>
      <c r="S11" s="15"/>
      <c r="T11" s="15" t="s">
        <v>28</v>
      </c>
      <c r="U11" s="15" t="s">
        <v>29</v>
      </c>
      <c r="V11" s="15" t="s">
        <v>30</v>
      </c>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9" t="s">
        <v>40</v>
      </c>
      <c r="BB11" s="19" t="s">
        <v>31</v>
      </c>
      <c r="BC11" s="19" t="s">
        <v>32</v>
      </c>
      <c r="IE11" s="17"/>
      <c r="IF11" s="17"/>
      <c r="IG11" s="17"/>
      <c r="IH11" s="17"/>
      <c r="II11" s="17"/>
    </row>
    <row r="12" spans="1:243" s="16" customFormat="1" ht="15">
      <c r="A12" s="63">
        <v>1</v>
      </c>
      <c r="B12" s="15">
        <v>2</v>
      </c>
      <c r="C12" s="33">
        <v>3</v>
      </c>
      <c r="D12" s="39">
        <v>4</v>
      </c>
      <c r="E12" s="39">
        <v>5</v>
      </c>
      <c r="F12" s="39">
        <v>6</v>
      </c>
      <c r="G12" s="39">
        <v>7</v>
      </c>
      <c r="H12" s="39">
        <v>8</v>
      </c>
      <c r="I12" s="39">
        <v>9</v>
      </c>
      <c r="J12" s="39">
        <v>10</v>
      </c>
      <c r="K12" s="39">
        <v>11</v>
      </c>
      <c r="L12" s="39">
        <v>12</v>
      </c>
      <c r="M12" s="39">
        <v>13</v>
      </c>
      <c r="N12" s="39">
        <v>14</v>
      </c>
      <c r="O12" s="39">
        <v>15</v>
      </c>
      <c r="P12" s="39">
        <v>16</v>
      </c>
      <c r="Q12" s="39">
        <v>17</v>
      </c>
      <c r="R12" s="39">
        <v>18</v>
      </c>
      <c r="S12" s="39">
        <v>19</v>
      </c>
      <c r="T12" s="39">
        <v>20</v>
      </c>
      <c r="U12" s="39">
        <v>21</v>
      </c>
      <c r="V12" s="39">
        <v>22</v>
      </c>
      <c r="W12" s="39">
        <v>23</v>
      </c>
      <c r="X12" s="39">
        <v>24</v>
      </c>
      <c r="Y12" s="39">
        <v>25</v>
      </c>
      <c r="Z12" s="39">
        <v>26</v>
      </c>
      <c r="AA12" s="39">
        <v>27</v>
      </c>
      <c r="AB12" s="39">
        <v>28</v>
      </c>
      <c r="AC12" s="39">
        <v>29</v>
      </c>
      <c r="AD12" s="39">
        <v>30</v>
      </c>
      <c r="AE12" s="39">
        <v>31</v>
      </c>
      <c r="AF12" s="39">
        <v>32</v>
      </c>
      <c r="AG12" s="39">
        <v>33</v>
      </c>
      <c r="AH12" s="39">
        <v>34</v>
      </c>
      <c r="AI12" s="39">
        <v>35</v>
      </c>
      <c r="AJ12" s="39">
        <v>36</v>
      </c>
      <c r="AK12" s="39">
        <v>37</v>
      </c>
      <c r="AL12" s="39">
        <v>38</v>
      </c>
      <c r="AM12" s="39">
        <v>39</v>
      </c>
      <c r="AN12" s="39">
        <v>40</v>
      </c>
      <c r="AO12" s="39">
        <v>41</v>
      </c>
      <c r="AP12" s="39">
        <v>42</v>
      </c>
      <c r="AQ12" s="39">
        <v>43</v>
      </c>
      <c r="AR12" s="39">
        <v>44</v>
      </c>
      <c r="AS12" s="39">
        <v>45</v>
      </c>
      <c r="AT12" s="39">
        <v>46</v>
      </c>
      <c r="AU12" s="39">
        <v>47</v>
      </c>
      <c r="AV12" s="39">
        <v>48</v>
      </c>
      <c r="AW12" s="39">
        <v>49</v>
      </c>
      <c r="AX12" s="39">
        <v>50</v>
      </c>
      <c r="AY12" s="39">
        <v>51</v>
      </c>
      <c r="AZ12" s="39">
        <v>52</v>
      </c>
      <c r="BA12" s="39">
        <v>7</v>
      </c>
      <c r="BB12" s="40">
        <v>54</v>
      </c>
      <c r="BC12" s="15">
        <v>8</v>
      </c>
      <c r="IE12" s="17"/>
      <c r="IF12" s="17"/>
      <c r="IG12" s="17"/>
      <c r="IH12" s="17"/>
      <c r="II12" s="17"/>
    </row>
    <row r="13" spans="1:243" s="20" customFormat="1" ht="24.75" customHeight="1">
      <c r="A13" s="55">
        <v>1</v>
      </c>
      <c r="B13" s="69" t="s">
        <v>53</v>
      </c>
      <c r="C13" s="31"/>
      <c r="D13" s="78"/>
      <c r="E13" s="78"/>
      <c r="F13" s="78"/>
      <c r="G13" s="78"/>
      <c r="H13" s="78"/>
      <c r="I13" s="78"/>
      <c r="J13" s="78"/>
      <c r="K13" s="78"/>
      <c r="L13" s="78"/>
      <c r="M13" s="78"/>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IA13" s="20">
        <v>1</v>
      </c>
      <c r="IB13" s="20" t="s">
        <v>53</v>
      </c>
      <c r="IE13" s="21"/>
      <c r="IF13" s="21"/>
      <c r="IG13" s="21"/>
      <c r="IH13" s="21"/>
      <c r="II13" s="21"/>
    </row>
    <row r="14" spans="1:243" s="20" customFormat="1" ht="31.5">
      <c r="A14" s="55">
        <v>1.01</v>
      </c>
      <c r="B14" s="69" t="s">
        <v>54</v>
      </c>
      <c r="C14" s="31"/>
      <c r="D14" s="78"/>
      <c r="E14" s="78"/>
      <c r="F14" s="78"/>
      <c r="G14" s="78"/>
      <c r="H14" s="78"/>
      <c r="I14" s="78"/>
      <c r="J14" s="78"/>
      <c r="K14" s="78"/>
      <c r="L14" s="78"/>
      <c r="M14" s="78"/>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IA14" s="20">
        <v>1.01</v>
      </c>
      <c r="IB14" s="20" t="s">
        <v>54</v>
      </c>
      <c r="IE14" s="21"/>
      <c r="IF14" s="21"/>
      <c r="IG14" s="21"/>
      <c r="IH14" s="21"/>
      <c r="II14" s="21"/>
    </row>
    <row r="15" spans="1:243" s="20" customFormat="1" ht="28.5">
      <c r="A15" s="55">
        <v>1.02</v>
      </c>
      <c r="B15" s="69" t="s">
        <v>55</v>
      </c>
      <c r="C15" s="31"/>
      <c r="D15" s="70">
        <v>5</v>
      </c>
      <c r="E15" s="71" t="s">
        <v>46</v>
      </c>
      <c r="F15" s="54">
        <v>158.18</v>
      </c>
      <c r="G15" s="41"/>
      <c r="H15" s="35"/>
      <c r="I15" s="36" t="s">
        <v>33</v>
      </c>
      <c r="J15" s="37">
        <f>IF(I15="Less(-)",-1,1)</f>
        <v>1</v>
      </c>
      <c r="K15" s="35" t="s">
        <v>34</v>
      </c>
      <c r="L15" s="35" t="s">
        <v>4</v>
      </c>
      <c r="M15" s="38"/>
      <c r="N15" s="46"/>
      <c r="O15" s="46"/>
      <c r="P15" s="47"/>
      <c r="Q15" s="46"/>
      <c r="R15" s="46"/>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9">
        <f>total_amount_ba($B$2,$D$2,D15,F15,J15,K15,M15)</f>
        <v>790.9</v>
      </c>
      <c r="BB15" s="48">
        <f>BA15+SUM(N15:AZ15)</f>
        <v>790.9</v>
      </c>
      <c r="BC15" s="53" t="str">
        <f>SpellNumber(L15,BB15)</f>
        <v>INR  Seven Hundred &amp; Ninety  and Paise Ninety Only</v>
      </c>
      <c r="IA15" s="20">
        <v>1.02</v>
      </c>
      <c r="IB15" s="20" t="s">
        <v>55</v>
      </c>
      <c r="ID15" s="20">
        <v>5</v>
      </c>
      <c r="IE15" s="21" t="s">
        <v>46</v>
      </c>
      <c r="IF15" s="21"/>
      <c r="IG15" s="21"/>
      <c r="IH15" s="21"/>
      <c r="II15" s="21"/>
    </row>
    <row r="16" spans="1:243" s="20" customFormat="1" ht="15.75">
      <c r="A16" s="55">
        <v>2</v>
      </c>
      <c r="B16" s="69" t="s">
        <v>56</v>
      </c>
      <c r="C16" s="31"/>
      <c r="D16" s="78"/>
      <c r="E16" s="78"/>
      <c r="F16" s="78"/>
      <c r="G16" s="78"/>
      <c r="H16" s="78"/>
      <c r="I16" s="78"/>
      <c r="J16" s="78"/>
      <c r="K16" s="78"/>
      <c r="L16" s="78"/>
      <c r="M16" s="78"/>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IA16" s="20">
        <v>2</v>
      </c>
      <c r="IB16" s="20" t="s">
        <v>56</v>
      </c>
      <c r="IE16" s="21"/>
      <c r="IF16" s="21"/>
      <c r="IG16" s="21"/>
      <c r="IH16" s="21"/>
      <c r="II16" s="21"/>
    </row>
    <row r="17" spans="1:243" s="20" customFormat="1" ht="173.25">
      <c r="A17" s="55">
        <v>2.01</v>
      </c>
      <c r="B17" s="69" t="s">
        <v>57</v>
      </c>
      <c r="C17" s="31"/>
      <c r="D17" s="78"/>
      <c r="E17" s="78"/>
      <c r="F17" s="78"/>
      <c r="G17" s="78"/>
      <c r="H17" s="78"/>
      <c r="I17" s="78"/>
      <c r="J17" s="78"/>
      <c r="K17" s="78"/>
      <c r="L17" s="78"/>
      <c r="M17" s="78"/>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IA17" s="20">
        <v>2.01</v>
      </c>
      <c r="IB17" s="20" t="s">
        <v>57</v>
      </c>
      <c r="IE17" s="21"/>
      <c r="IF17" s="21"/>
      <c r="IG17" s="21"/>
      <c r="IH17" s="21"/>
      <c r="II17" s="21"/>
    </row>
    <row r="18" spans="1:243" s="20" customFormat="1" ht="32.25" customHeight="1">
      <c r="A18" s="55">
        <v>2.02</v>
      </c>
      <c r="B18" s="69" t="s">
        <v>58</v>
      </c>
      <c r="C18" s="31"/>
      <c r="D18" s="70">
        <v>11</v>
      </c>
      <c r="E18" s="71" t="s">
        <v>46</v>
      </c>
      <c r="F18" s="54">
        <v>251.51</v>
      </c>
      <c r="G18" s="41"/>
      <c r="H18" s="35"/>
      <c r="I18" s="36" t="s">
        <v>33</v>
      </c>
      <c r="J18" s="37">
        <f>IF(I18="Less(-)",-1,1)</f>
        <v>1</v>
      </c>
      <c r="K18" s="35" t="s">
        <v>34</v>
      </c>
      <c r="L18" s="35" t="s">
        <v>4</v>
      </c>
      <c r="M18" s="38"/>
      <c r="N18" s="46"/>
      <c r="O18" s="46"/>
      <c r="P18" s="47"/>
      <c r="Q18" s="46"/>
      <c r="R18" s="46"/>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9">
        <f>total_amount_ba($B$2,$D$2,D18,F18,J18,K18,M18)</f>
        <v>2766.61</v>
      </c>
      <c r="BB18" s="48">
        <f>BA18+SUM(N18:AZ18)</f>
        <v>2766.61</v>
      </c>
      <c r="BC18" s="53" t="str">
        <f>SpellNumber(L18,BB18)</f>
        <v>INR  Two Thousand Seven Hundred &amp; Sixty Six  and Paise Sixty One Only</v>
      </c>
      <c r="IA18" s="20">
        <v>2.2</v>
      </c>
      <c r="IB18" s="20" t="s">
        <v>58</v>
      </c>
      <c r="ID18" s="20">
        <v>11</v>
      </c>
      <c r="IE18" s="21" t="s">
        <v>46</v>
      </c>
      <c r="IF18" s="21"/>
      <c r="IG18" s="21"/>
      <c r="IH18" s="21"/>
      <c r="II18" s="21"/>
    </row>
    <row r="19" spans="1:243" s="20" customFormat="1" ht="141" customHeight="1">
      <c r="A19" s="55">
        <v>2.03</v>
      </c>
      <c r="B19" s="69" t="s">
        <v>59</v>
      </c>
      <c r="C19" s="31"/>
      <c r="D19" s="78"/>
      <c r="E19" s="78"/>
      <c r="F19" s="78"/>
      <c r="G19" s="78"/>
      <c r="H19" s="78"/>
      <c r="I19" s="78"/>
      <c r="J19" s="78"/>
      <c r="K19" s="78"/>
      <c r="L19" s="78"/>
      <c r="M19" s="78"/>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IA19" s="20">
        <v>2.03</v>
      </c>
      <c r="IB19" s="20" t="s">
        <v>59</v>
      </c>
      <c r="IE19" s="21"/>
      <c r="IF19" s="21"/>
      <c r="IG19" s="21"/>
      <c r="IH19" s="21"/>
      <c r="II19" s="21"/>
    </row>
    <row r="20" spans="1:243" s="20" customFormat="1" ht="33" customHeight="1">
      <c r="A20" s="55">
        <v>2.04</v>
      </c>
      <c r="B20" s="69" t="s">
        <v>60</v>
      </c>
      <c r="C20" s="31"/>
      <c r="D20" s="78"/>
      <c r="E20" s="78"/>
      <c r="F20" s="78"/>
      <c r="G20" s="78"/>
      <c r="H20" s="78"/>
      <c r="I20" s="78"/>
      <c r="J20" s="78"/>
      <c r="K20" s="78"/>
      <c r="L20" s="78"/>
      <c r="M20" s="78"/>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IA20" s="20">
        <v>2.04</v>
      </c>
      <c r="IB20" s="20" t="s">
        <v>60</v>
      </c>
      <c r="IE20" s="21"/>
      <c r="IF20" s="21"/>
      <c r="IG20" s="21"/>
      <c r="IH20" s="21"/>
      <c r="II20" s="21"/>
    </row>
    <row r="21" spans="1:243" s="20" customFormat="1" ht="34.5" customHeight="1">
      <c r="A21" s="55">
        <v>2.05</v>
      </c>
      <c r="B21" s="69" t="s">
        <v>61</v>
      </c>
      <c r="C21" s="31"/>
      <c r="D21" s="70">
        <v>330</v>
      </c>
      <c r="E21" s="71" t="s">
        <v>44</v>
      </c>
      <c r="F21" s="54">
        <v>365.94</v>
      </c>
      <c r="G21" s="41"/>
      <c r="H21" s="35"/>
      <c r="I21" s="36" t="s">
        <v>33</v>
      </c>
      <c r="J21" s="37">
        <f>IF(I21="Less(-)",-1,1)</f>
        <v>1</v>
      </c>
      <c r="K21" s="35" t="s">
        <v>34</v>
      </c>
      <c r="L21" s="35" t="s">
        <v>4</v>
      </c>
      <c r="M21" s="38"/>
      <c r="N21" s="46"/>
      <c r="O21" s="46"/>
      <c r="P21" s="47"/>
      <c r="Q21" s="46"/>
      <c r="R21" s="46"/>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9">
        <f>total_amount_ba($B$2,$D$2,D21,F21,J21,K21,M21)</f>
        <v>120760.2</v>
      </c>
      <c r="BB21" s="48">
        <f>BA21+SUM(N21:AZ21)</f>
        <v>120760.2</v>
      </c>
      <c r="BC21" s="53" t="str">
        <f>SpellNumber(L21,BB21)</f>
        <v>INR  One Lakh Twenty Thousand Seven Hundred &amp; Sixty  and Paise Twenty Only</v>
      </c>
      <c r="IA21" s="20">
        <v>2.05</v>
      </c>
      <c r="IB21" s="20" t="s">
        <v>61</v>
      </c>
      <c r="ID21" s="20">
        <v>330</v>
      </c>
      <c r="IE21" s="21" t="s">
        <v>44</v>
      </c>
      <c r="IF21" s="21"/>
      <c r="IG21" s="21"/>
      <c r="IH21" s="21"/>
      <c r="II21" s="21"/>
    </row>
    <row r="22" spans="1:243" s="20" customFormat="1" ht="18" customHeight="1">
      <c r="A22" s="55">
        <v>3</v>
      </c>
      <c r="B22" s="69" t="s">
        <v>62</v>
      </c>
      <c r="C22" s="31"/>
      <c r="D22" s="78"/>
      <c r="E22" s="78"/>
      <c r="F22" s="78"/>
      <c r="G22" s="78"/>
      <c r="H22" s="78"/>
      <c r="I22" s="78"/>
      <c r="J22" s="78"/>
      <c r="K22" s="78"/>
      <c r="L22" s="78"/>
      <c r="M22" s="78"/>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IA22" s="20">
        <v>3</v>
      </c>
      <c r="IB22" s="20" t="s">
        <v>62</v>
      </c>
      <c r="IE22" s="21"/>
      <c r="IF22" s="21"/>
      <c r="IG22" s="21"/>
      <c r="IH22" s="21"/>
      <c r="II22" s="21"/>
    </row>
    <row r="23" spans="1:243" s="20" customFormat="1" ht="30.75" customHeight="1">
      <c r="A23" s="55">
        <v>3.01</v>
      </c>
      <c r="B23" s="69" t="s">
        <v>63</v>
      </c>
      <c r="C23" s="31"/>
      <c r="D23" s="78"/>
      <c r="E23" s="78"/>
      <c r="F23" s="78"/>
      <c r="G23" s="78"/>
      <c r="H23" s="78"/>
      <c r="I23" s="78"/>
      <c r="J23" s="78"/>
      <c r="K23" s="78"/>
      <c r="L23" s="78"/>
      <c r="M23" s="78"/>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IA23" s="20">
        <v>3.01</v>
      </c>
      <c r="IB23" s="20" t="s">
        <v>63</v>
      </c>
      <c r="IE23" s="21"/>
      <c r="IF23" s="21"/>
      <c r="IG23" s="21"/>
      <c r="IH23" s="21"/>
      <c r="II23" s="21"/>
    </row>
    <row r="24" spans="1:243" s="20" customFormat="1" ht="63.75" customHeight="1">
      <c r="A24" s="55">
        <v>3.02</v>
      </c>
      <c r="B24" s="69" t="s">
        <v>64</v>
      </c>
      <c r="C24" s="31"/>
      <c r="D24" s="70">
        <v>1.6</v>
      </c>
      <c r="E24" s="71" t="s">
        <v>46</v>
      </c>
      <c r="F24" s="54">
        <v>6457.83</v>
      </c>
      <c r="G24" s="41"/>
      <c r="H24" s="35"/>
      <c r="I24" s="36" t="s">
        <v>33</v>
      </c>
      <c r="J24" s="37">
        <f aca="true" t="shared" si="0" ref="J24:J87">IF(I24="Less(-)",-1,1)</f>
        <v>1</v>
      </c>
      <c r="K24" s="35" t="s">
        <v>34</v>
      </c>
      <c r="L24" s="35" t="s">
        <v>4</v>
      </c>
      <c r="M24" s="38"/>
      <c r="N24" s="46"/>
      <c r="O24" s="46"/>
      <c r="P24" s="47"/>
      <c r="Q24" s="46"/>
      <c r="R24" s="46"/>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9">
        <f aca="true" t="shared" si="1" ref="BA24:BA87">total_amount_ba($B$2,$D$2,D24,F24,J24,K24,M24)</f>
        <v>10332.53</v>
      </c>
      <c r="BB24" s="48">
        <f aca="true" t="shared" si="2" ref="BB24:BB87">BA24+SUM(N24:AZ24)</f>
        <v>10332.53</v>
      </c>
      <c r="BC24" s="53" t="str">
        <f aca="true" t="shared" si="3" ref="BC24:BC87">SpellNumber(L24,BB24)</f>
        <v>INR  Ten Thousand Three Hundred &amp; Thirty Two  and Paise Fifty Three Only</v>
      </c>
      <c r="IA24" s="20">
        <v>3.02</v>
      </c>
      <c r="IB24" s="20" t="s">
        <v>64</v>
      </c>
      <c r="ID24" s="20">
        <v>1.6</v>
      </c>
      <c r="IE24" s="21" t="s">
        <v>46</v>
      </c>
      <c r="IF24" s="21"/>
      <c r="IG24" s="21"/>
      <c r="IH24" s="21"/>
      <c r="II24" s="21"/>
    </row>
    <row r="25" spans="1:243" s="20" customFormat="1" ht="20.25" customHeight="1">
      <c r="A25" s="55">
        <v>4</v>
      </c>
      <c r="B25" s="69" t="s">
        <v>65</v>
      </c>
      <c r="C25" s="31"/>
      <c r="D25" s="78"/>
      <c r="E25" s="78"/>
      <c r="F25" s="78"/>
      <c r="G25" s="78"/>
      <c r="H25" s="78"/>
      <c r="I25" s="78"/>
      <c r="J25" s="78"/>
      <c r="K25" s="78"/>
      <c r="L25" s="78"/>
      <c r="M25" s="78"/>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IA25" s="20">
        <v>4</v>
      </c>
      <c r="IB25" s="20" t="s">
        <v>65</v>
      </c>
      <c r="IE25" s="21"/>
      <c r="IF25" s="21"/>
      <c r="IG25" s="21"/>
      <c r="IH25" s="21"/>
      <c r="II25" s="21"/>
    </row>
    <row r="26" spans="1:243" s="20" customFormat="1" ht="63">
      <c r="A26" s="55">
        <v>4.01</v>
      </c>
      <c r="B26" s="69" t="s">
        <v>66</v>
      </c>
      <c r="C26" s="31"/>
      <c r="D26" s="78"/>
      <c r="E26" s="78"/>
      <c r="F26" s="78"/>
      <c r="G26" s="78"/>
      <c r="H26" s="78"/>
      <c r="I26" s="78"/>
      <c r="J26" s="78"/>
      <c r="K26" s="78"/>
      <c r="L26" s="78"/>
      <c r="M26" s="78"/>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IA26" s="20">
        <v>4.01</v>
      </c>
      <c r="IB26" s="20" t="s">
        <v>66</v>
      </c>
      <c r="IE26" s="21"/>
      <c r="IF26" s="21"/>
      <c r="IG26" s="21"/>
      <c r="IH26" s="21"/>
      <c r="II26" s="21"/>
    </row>
    <row r="27" spans="1:243" s="20" customFormat="1" ht="31.5" customHeight="1">
      <c r="A27" s="55">
        <v>4.02</v>
      </c>
      <c r="B27" s="69" t="s">
        <v>50</v>
      </c>
      <c r="C27" s="31"/>
      <c r="D27" s="70">
        <v>1.5</v>
      </c>
      <c r="E27" s="71" t="s">
        <v>46</v>
      </c>
      <c r="F27" s="54">
        <v>5838.01</v>
      </c>
      <c r="G27" s="41"/>
      <c r="H27" s="35"/>
      <c r="I27" s="36" t="s">
        <v>33</v>
      </c>
      <c r="J27" s="37">
        <f t="shared" si="0"/>
        <v>1</v>
      </c>
      <c r="K27" s="35" t="s">
        <v>34</v>
      </c>
      <c r="L27" s="35" t="s">
        <v>4</v>
      </c>
      <c r="M27" s="38"/>
      <c r="N27" s="46"/>
      <c r="O27" s="46"/>
      <c r="P27" s="47"/>
      <c r="Q27" s="46"/>
      <c r="R27" s="46"/>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9">
        <f t="shared" si="1"/>
        <v>8757.02</v>
      </c>
      <c r="BB27" s="48">
        <f t="shared" si="2"/>
        <v>8757.02</v>
      </c>
      <c r="BC27" s="53" t="str">
        <f t="shared" si="3"/>
        <v>INR  Eight Thousand Seven Hundred &amp; Fifty Seven  and Paise Two Only</v>
      </c>
      <c r="IA27" s="20">
        <v>4.02</v>
      </c>
      <c r="IB27" s="20" t="s">
        <v>50</v>
      </c>
      <c r="ID27" s="20">
        <v>1.5</v>
      </c>
      <c r="IE27" s="21" t="s">
        <v>46</v>
      </c>
      <c r="IF27" s="21"/>
      <c r="IG27" s="21"/>
      <c r="IH27" s="21"/>
      <c r="II27" s="21"/>
    </row>
    <row r="28" spans="1:243" s="20" customFormat="1" ht="19.5" customHeight="1">
      <c r="A28" s="55">
        <v>5</v>
      </c>
      <c r="B28" s="69" t="s">
        <v>67</v>
      </c>
      <c r="C28" s="31"/>
      <c r="D28" s="78"/>
      <c r="E28" s="78"/>
      <c r="F28" s="78"/>
      <c r="G28" s="78"/>
      <c r="H28" s="78"/>
      <c r="I28" s="78"/>
      <c r="J28" s="78"/>
      <c r="K28" s="78"/>
      <c r="L28" s="78"/>
      <c r="M28" s="78"/>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IA28" s="20">
        <v>5</v>
      </c>
      <c r="IB28" s="20" t="s">
        <v>67</v>
      </c>
      <c r="IE28" s="21"/>
      <c r="IF28" s="21"/>
      <c r="IG28" s="21"/>
      <c r="IH28" s="21"/>
      <c r="II28" s="21"/>
    </row>
    <row r="29" spans="1:243" s="20" customFormat="1" ht="31.5" customHeight="1">
      <c r="A29" s="55">
        <v>5.01</v>
      </c>
      <c r="B29" s="69" t="s">
        <v>68</v>
      </c>
      <c r="C29" s="31"/>
      <c r="D29" s="78"/>
      <c r="E29" s="78"/>
      <c r="F29" s="78"/>
      <c r="G29" s="78"/>
      <c r="H29" s="78"/>
      <c r="I29" s="78"/>
      <c r="J29" s="78"/>
      <c r="K29" s="78"/>
      <c r="L29" s="78"/>
      <c r="M29" s="78"/>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IA29" s="20">
        <v>5.01</v>
      </c>
      <c r="IB29" s="20" t="s">
        <v>68</v>
      </c>
      <c r="IE29" s="21"/>
      <c r="IF29" s="21"/>
      <c r="IG29" s="21"/>
      <c r="IH29" s="21"/>
      <c r="II29" s="21"/>
    </row>
    <row r="30" spans="1:243" s="20" customFormat="1" ht="31.5" customHeight="1">
      <c r="A30" s="55">
        <v>5.02</v>
      </c>
      <c r="B30" s="69" t="s">
        <v>51</v>
      </c>
      <c r="C30" s="31"/>
      <c r="D30" s="70">
        <v>11</v>
      </c>
      <c r="E30" s="71" t="s">
        <v>43</v>
      </c>
      <c r="F30" s="54">
        <v>316.79</v>
      </c>
      <c r="G30" s="41"/>
      <c r="H30" s="35"/>
      <c r="I30" s="36" t="s">
        <v>33</v>
      </c>
      <c r="J30" s="37">
        <f t="shared" si="0"/>
        <v>1</v>
      </c>
      <c r="K30" s="35" t="s">
        <v>34</v>
      </c>
      <c r="L30" s="35" t="s">
        <v>4</v>
      </c>
      <c r="M30" s="38"/>
      <c r="N30" s="46"/>
      <c r="O30" s="46"/>
      <c r="P30" s="47"/>
      <c r="Q30" s="46"/>
      <c r="R30" s="46"/>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9">
        <f t="shared" si="1"/>
        <v>3484.69</v>
      </c>
      <c r="BB30" s="48">
        <f t="shared" si="2"/>
        <v>3484.69</v>
      </c>
      <c r="BC30" s="53" t="str">
        <f t="shared" si="3"/>
        <v>INR  Three Thousand Four Hundred &amp; Eighty Four  and Paise Sixty Nine Only</v>
      </c>
      <c r="IA30" s="20">
        <v>5.02</v>
      </c>
      <c r="IB30" s="20" t="s">
        <v>51</v>
      </c>
      <c r="ID30" s="20">
        <v>11</v>
      </c>
      <c r="IE30" s="21" t="s">
        <v>43</v>
      </c>
      <c r="IF30" s="21"/>
      <c r="IG30" s="21"/>
      <c r="IH30" s="21"/>
      <c r="II30" s="21"/>
    </row>
    <row r="31" spans="1:243" s="20" customFormat="1" ht="31.5" customHeight="1">
      <c r="A31" s="55">
        <v>6</v>
      </c>
      <c r="B31" s="69" t="s">
        <v>69</v>
      </c>
      <c r="C31" s="31"/>
      <c r="D31" s="78"/>
      <c r="E31" s="78"/>
      <c r="F31" s="78"/>
      <c r="G31" s="78"/>
      <c r="H31" s="78"/>
      <c r="I31" s="78"/>
      <c r="J31" s="78"/>
      <c r="K31" s="78"/>
      <c r="L31" s="78"/>
      <c r="M31" s="78"/>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IA31" s="20">
        <v>6</v>
      </c>
      <c r="IB31" s="20" t="s">
        <v>69</v>
      </c>
      <c r="IE31" s="21"/>
      <c r="IF31" s="21"/>
      <c r="IG31" s="21"/>
      <c r="IH31" s="21"/>
      <c r="II31" s="21"/>
    </row>
    <row r="32" spans="1:243" s="20" customFormat="1" ht="48.75" customHeight="1">
      <c r="A32" s="55">
        <v>6.01</v>
      </c>
      <c r="B32" s="69" t="s">
        <v>70</v>
      </c>
      <c r="C32" s="31"/>
      <c r="D32" s="78"/>
      <c r="E32" s="78"/>
      <c r="F32" s="78"/>
      <c r="G32" s="78"/>
      <c r="H32" s="78"/>
      <c r="I32" s="78"/>
      <c r="J32" s="78"/>
      <c r="K32" s="78"/>
      <c r="L32" s="78"/>
      <c r="M32" s="78"/>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IA32" s="20">
        <v>6.01</v>
      </c>
      <c r="IB32" s="20" t="s">
        <v>70</v>
      </c>
      <c r="IE32" s="21"/>
      <c r="IF32" s="21"/>
      <c r="IG32" s="21"/>
      <c r="IH32" s="21"/>
      <c r="II32" s="21"/>
    </row>
    <row r="33" spans="1:243" s="20" customFormat="1" ht="34.5" customHeight="1">
      <c r="A33" s="55">
        <v>6.02</v>
      </c>
      <c r="B33" s="69" t="s">
        <v>71</v>
      </c>
      <c r="C33" s="31"/>
      <c r="D33" s="70">
        <v>6</v>
      </c>
      <c r="E33" s="71" t="s">
        <v>44</v>
      </c>
      <c r="F33" s="54">
        <v>635.82</v>
      </c>
      <c r="G33" s="41"/>
      <c r="H33" s="35"/>
      <c r="I33" s="36" t="s">
        <v>33</v>
      </c>
      <c r="J33" s="37">
        <f t="shared" si="0"/>
        <v>1</v>
      </c>
      <c r="K33" s="35" t="s">
        <v>34</v>
      </c>
      <c r="L33" s="35" t="s">
        <v>4</v>
      </c>
      <c r="M33" s="38"/>
      <c r="N33" s="46"/>
      <c r="O33" s="46"/>
      <c r="P33" s="47"/>
      <c r="Q33" s="46"/>
      <c r="R33" s="46"/>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9">
        <f t="shared" si="1"/>
        <v>3814.92</v>
      </c>
      <c r="BB33" s="48">
        <f t="shared" si="2"/>
        <v>3814.92</v>
      </c>
      <c r="BC33" s="53" t="str">
        <f t="shared" si="3"/>
        <v>INR  Three Thousand Eight Hundred &amp; Fourteen  and Paise Ninety Two Only</v>
      </c>
      <c r="IA33" s="20">
        <v>6.02</v>
      </c>
      <c r="IB33" s="20" t="s">
        <v>71</v>
      </c>
      <c r="ID33" s="20">
        <v>6</v>
      </c>
      <c r="IE33" s="21" t="s">
        <v>44</v>
      </c>
      <c r="IF33" s="21"/>
      <c r="IG33" s="21"/>
      <c r="IH33" s="21"/>
      <c r="II33" s="21"/>
    </row>
    <row r="34" spans="1:243" s="20" customFormat="1" ht="42.75">
      <c r="A34" s="55">
        <v>6.03</v>
      </c>
      <c r="B34" s="69" t="s">
        <v>72</v>
      </c>
      <c r="C34" s="31"/>
      <c r="D34" s="70">
        <v>30</v>
      </c>
      <c r="E34" s="71" t="s">
        <v>44</v>
      </c>
      <c r="F34" s="54">
        <v>783.17</v>
      </c>
      <c r="G34" s="41"/>
      <c r="H34" s="35"/>
      <c r="I34" s="36" t="s">
        <v>33</v>
      </c>
      <c r="J34" s="37">
        <f t="shared" si="0"/>
        <v>1</v>
      </c>
      <c r="K34" s="35" t="s">
        <v>34</v>
      </c>
      <c r="L34" s="35" t="s">
        <v>4</v>
      </c>
      <c r="M34" s="38"/>
      <c r="N34" s="46"/>
      <c r="O34" s="46"/>
      <c r="P34" s="47"/>
      <c r="Q34" s="46"/>
      <c r="R34" s="46"/>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9">
        <f t="shared" si="1"/>
        <v>23495.1</v>
      </c>
      <c r="BB34" s="48">
        <f t="shared" si="2"/>
        <v>23495.1</v>
      </c>
      <c r="BC34" s="53" t="str">
        <f t="shared" si="3"/>
        <v>INR  Twenty Three Thousand Four Hundred &amp; Ninety Five  and Paise Ten Only</v>
      </c>
      <c r="IA34" s="20">
        <v>6.03</v>
      </c>
      <c r="IB34" s="20" t="s">
        <v>72</v>
      </c>
      <c r="ID34" s="20">
        <v>30</v>
      </c>
      <c r="IE34" s="21" t="s">
        <v>44</v>
      </c>
      <c r="IF34" s="21"/>
      <c r="IG34" s="21"/>
      <c r="IH34" s="21"/>
      <c r="II34" s="21"/>
    </row>
    <row r="35" spans="1:243" s="20" customFormat="1" ht="63">
      <c r="A35" s="55">
        <v>6.04</v>
      </c>
      <c r="B35" s="69" t="s">
        <v>73</v>
      </c>
      <c r="C35" s="31"/>
      <c r="D35" s="78"/>
      <c r="E35" s="78"/>
      <c r="F35" s="78"/>
      <c r="G35" s="78"/>
      <c r="H35" s="78"/>
      <c r="I35" s="78"/>
      <c r="J35" s="78"/>
      <c r="K35" s="78"/>
      <c r="L35" s="78"/>
      <c r="M35" s="78"/>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IA35" s="20">
        <v>6.04</v>
      </c>
      <c r="IB35" s="20" t="s">
        <v>73</v>
      </c>
      <c r="IE35" s="21"/>
      <c r="IF35" s="21"/>
      <c r="IG35" s="21"/>
      <c r="IH35" s="21"/>
      <c r="II35" s="21"/>
    </row>
    <row r="36" spans="1:243" s="20" customFormat="1" ht="30.75" customHeight="1">
      <c r="A36" s="55">
        <v>6.05</v>
      </c>
      <c r="B36" s="69" t="s">
        <v>74</v>
      </c>
      <c r="C36" s="31"/>
      <c r="D36" s="70">
        <v>6</v>
      </c>
      <c r="E36" s="71" t="s">
        <v>44</v>
      </c>
      <c r="F36" s="54">
        <v>276.5</v>
      </c>
      <c r="G36" s="41"/>
      <c r="H36" s="35"/>
      <c r="I36" s="36" t="s">
        <v>33</v>
      </c>
      <c r="J36" s="37">
        <f t="shared" si="0"/>
        <v>1</v>
      </c>
      <c r="K36" s="35" t="s">
        <v>34</v>
      </c>
      <c r="L36" s="35" t="s">
        <v>4</v>
      </c>
      <c r="M36" s="38"/>
      <c r="N36" s="46"/>
      <c r="O36" s="46"/>
      <c r="P36" s="47"/>
      <c r="Q36" s="46"/>
      <c r="R36" s="46"/>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9">
        <f t="shared" si="1"/>
        <v>1659</v>
      </c>
      <c r="BB36" s="48">
        <f t="shared" si="2"/>
        <v>1659</v>
      </c>
      <c r="BC36" s="53" t="str">
        <f t="shared" si="3"/>
        <v>INR  One Thousand Six Hundred &amp; Fifty Nine  Only</v>
      </c>
      <c r="IA36" s="20">
        <v>6.05</v>
      </c>
      <c r="IB36" s="20" t="s">
        <v>74</v>
      </c>
      <c r="ID36" s="20">
        <v>6</v>
      </c>
      <c r="IE36" s="21" t="s">
        <v>44</v>
      </c>
      <c r="IF36" s="21"/>
      <c r="IG36" s="21"/>
      <c r="IH36" s="21"/>
      <c r="II36" s="21"/>
    </row>
    <row r="37" spans="1:243" s="20" customFormat="1" ht="31.5" customHeight="1">
      <c r="A37" s="55">
        <v>6.06</v>
      </c>
      <c r="B37" s="69" t="s">
        <v>72</v>
      </c>
      <c r="C37" s="31"/>
      <c r="D37" s="70">
        <v>36</v>
      </c>
      <c r="E37" s="71" t="s">
        <v>44</v>
      </c>
      <c r="F37" s="54">
        <v>573.61</v>
      </c>
      <c r="G37" s="41"/>
      <c r="H37" s="35"/>
      <c r="I37" s="36" t="s">
        <v>33</v>
      </c>
      <c r="J37" s="37">
        <f t="shared" si="0"/>
        <v>1</v>
      </c>
      <c r="K37" s="35" t="s">
        <v>34</v>
      </c>
      <c r="L37" s="35" t="s">
        <v>4</v>
      </c>
      <c r="M37" s="38"/>
      <c r="N37" s="46"/>
      <c r="O37" s="46"/>
      <c r="P37" s="47"/>
      <c r="Q37" s="46"/>
      <c r="R37" s="46"/>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9">
        <f t="shared" si="1"/>
        <v>20649.96</v>
      </c>
      <c r="BB37" s="48">
        <f t="shared" si="2"/>
        <v>20649.96</v>
      </c>
      <c r="BC37" s="53" t="str">
        <f t="shared" si="3"/>
        <v>INR  Twenty Thousand Six Hundred &amp; Forty Nine  and Paise Ninety Six Only</v>
      </c>
      <c r="IA37" s="20">
        <v>6.06</v>
      </c>
      <c r="IB37" s="20" t="s">
        <v>72</v>
      </c>
      <c r="ID37" s="20">
        <v>36</v>
      </c>
      <c r="IE37" s="21" t="s">
        <v>44</v>
      </c>
      <c r="IF37" s="21"/>
      <c r="IG37" s="21"/>
      <c r="IH37" s="21"/>
      <c r="II37" s="21"/>
    </row>
    <row r="38" spans="1:243" s="20" customFormat="1" ht="31.5" customHeight="1">
      <c r="A38" s="55">
        <v>6.07</v>
      </c>
      <c r="B38" s="69" t="s">
        <v>75</v>
      </c>
      <c r="C38" s="31"/>
      <c r="D38" s="78"/>
      <c r="E38" s="78"/>
      <c r="F38" s="78"/>
      <c r="G38" s="78"/>
      <c r="H38" s="78"/>
      <c r="I38" s="78"/>
      <c r="J38" s="78"/>
      <c r="K38" s="78"/>
      <c r="L38" s="78"/>
      <c r="M38" s="78"/>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IA38" s="20">
        <v>6.07</v>
      </c>
      <c r="IB38" s="20" t="s">
        <v>75</v>
      </c>
      <c r="IE38" s="21"/>
      <c r="IF38" s="21"/>
      <c r="IG38" s="21"/>
      <c r="IH38" s="21"/>
      <c r="II38" s="21"/>
    </row>
    <row r="39" spans="1:243" s="20" customFormat="1" ht="31.5" customHeight="1">
      <c r="A39" s="55">
        <v>6.08</v>
      </c>
      <c r="B39" s="69" t="s">
        <v>76</v>
      </c>
      <c r="C39" s="31"/>
      <c r="D39" s="70">
        <v>2</v>
      </c>
      <c r="E39" s="71" t="s">
        <v>47</v>
      </c>
      <c r="F39" s="54">
        <v>770.06</v>
      </c>
      <c r="G39" s="41"/>
      <c r="H39" s="35"/>
      <c r="I39" s="36" t="s">
        <v>33</v>
      </c>
      <c r="J39" s="37">
        <f t="shared" si="0"/>
        <v>1</v>
      </c>
      <c r="K39" s="35" t="s">
        <v>34</v>
      </c>
      <c r="L39" s="35" t="s">
        <v>4</v>
      </c>
      <c r="M39" s="38"/>
      <c r="N39" s="46"/>
      <c r="O39" s="46"/>
      <c r="P39" s="47"/>
      <c r="Q39" s="46"/>
      <c r="R39" s="46"/>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9">
        <f t="shared" si="1"/>
        <v>1540.12</v>
      </c>
      <c r="BB39" s="48">
        <f t="shared" si="2"/>
        <v>1540.12</v>
      </c>
      <c r="BC39" s="53" t="str">
        <f t="shared" si="3"/>
        <v>INR  One Thousand Five Hundred &amp; Forty  and Paise Twelve Only</v>
      </c>
      <c r="IA39" s="20">
        <v>6.08</v>
      </c>
      <c r="IB39" s="20" t="s">
        <v>76</v>
      </c>
      <c r="ID39" s="20">
        <v>2</v>
      </c>
      <c r="IE39" s="21" t="s">
        <v>47</v>
      </c>
      <c r="IF39" s="21"/>
      <c r="IG39" s="21"/>
      <c r="IH39" s="21"/>
      <c r="II39" s="21"/>
    </row>
    <row r="40" spans="1:243" s="20" customFormat="1" ht="32.25" customHeight="1">
      <c r="A40" s="55">
        <v>6.09</v>
      </c>
      <c r="B40" s="69" t="s">
        <v>77</v>
      </c>
      <c r="C40" s="31"/>
      <c r="D40" s="78"/>
      <c r="E40" s="78"/>
      <c r="F40" s="78"/>
      <c r="G40" s="78"/>
      <c r="H40" s="78"/>
      <c r="I40" s="78"/>
      <c r="J40" s="78"/>
      <c r="K40" s="78"/>
      <c r="L40" s="78"/>
      <c r="M40" s="78"/>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IA40" s="20">
        <v>6.09</v>
      </c>
      <c r="IB40" s="20" t="s">
        <v>77</v>
      </c>
      <c r="IE40" s="21"/>
      <c r="IF40" s="21"/>
      <c r="IG40" s="21"/>
      <c r="IH40" s="21"/>
      <c r="II40" s="21"/>
    </row>
    <row r="41" spans="1:243" s="20" customFormat="1" ht="31.5" customHeight="1">
      <c r="A41" s="55">
        <v>6.1</v>
      </c>
      <c r="B41" s="69" t="s">
        <v>78</v>
      </c>
      <c r="C41" s="31"/>
      <c r="D41" s="70">
        <v>4</v>
      </c>
      <c r="E41" s="71" t="s">
        <v>47</v>
      </c>
      <c r="F41" s="54">
        <v>305.04</v>
      </c>
      <c r="G41" s="41"/>
      <c r="H41" s="35"/>
      <c r="I41" s="36" t="s">
        <v>33</v>
      </c>
      <c r="J41" s="37">
        <f t="shared" si="0"/>
        <v>1</v>
      </c>
      <c r="K41" s="35" t="s">
        <v>34</v>
      </c>
      <c r="L41" s="35" t="s">
        <v>4</v>
      </c>
      <c r="M41" s="38"/>
      <c r="N41" s="46"/>
      <c r="O41" s="46"/>
      <c r="P41" s="47"/>
      <c r="Q41" s="46"/>
      <c r="R41" s="46"/>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9">
        <f t="shared" si="1"/>
        <v>1220.16</v>
      </c>
      <c r="BB41" s="48">
        <f t="shared" si="2"/>
        <v>1220.16</v>
      </c>
      <c r="BC41" s="53" t="str">
        <f t="shared" si="3"/>
        <v>INR  One Thousand Two Hundred &amp; Twenty  and Paise Sixteen Only</v>
      </c>
      <c r="IA41" s="20">
        <v>6.1</v>
      </c>
      <c r="IB41" s="20" t="s">
        <v>78</v>
      </c>
      <c r="ID41" s="20">
        <v>4</v>
      </c>
      <c r="IE41" s="21" t="s">
        <v>47</v>
      </c>
      <c r="IF41" s="21"/>
      <c r="IG41" s="21"/>
      <c r="IH41" s="21"/>
      <c r="II41" s="21"/>
    </row>
    <row r="42" spans="1:243" s="20" customFormat="1" ht="63">
      <c r="A42" s="55">
        <v>6.11</v>
      </c>
      <c r="B42" s="69" t="s">
        <v>79</v>
      </c>
      <c r="C42" s="31"/>
      <c r="D42" s="78"/>
      <c r="E42" s="78"/>
      <c r="F42" s="78"/>
      <c r="G42" s="78"/>
      <c r="H42" s="78"/>
      <c r="I42" s="78"/>
      <c r="J42" s="78"/>
      <c r="K42" s="78"/>
      <c r="L42" s="78"/>
      <c r="M42" s="78"/>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IA42" s="20">
        <v>6.11</v>
      </c>
      <c r="IB42" s="20" t="s">
        <v>79</v>
      </c>
      <c r="IE42" s="21"/>
      <c r="IF42" s="21"/>
      <c r="IG42" s="21"/>
      <c r="IH42" s="21"/>
      <c r="II42" s="21"/>
    </row>
    <row r="43" spans="1:243" s="20" customFormat="1" ht="31.5" customHeight="1">
      <c r="A43" s="55">
        <v>6.12</v>
      </c>
      <c r="B43" s="69" t="s">
        <v>80</v>
      </c>
      <c r="C43" s="31"/>
      <c r="D43" s="70">
        <v>0.5</v>
      </c>
      <c r="E43" s="71" t="s">
        <v>117</v>
      </c>
      <c r="F43" s="54">
        <v>4953.66</v>
      </c>
      <c r="G43" s="41"/>
      <c r="H43" s="35"/>
      <c r="I43" s="36" t="s">
        <v>33</v>
      </c>
      <c r="J43" s="37">
        <f t="shared" si="0"/>
        <v>1</v>
      </c>
      <c r="K43" s="35" t="s">
        <v>34</v>
      </c>
      <c r="L43" s="35" t="s">
        <v>4</v>
      </c>
      <c r="M43" s="38"/>
      <c r="N43" s="46"/>
      <c r="O43" s="46"/>
      <c r="P43" s="47"/>
      <c r="Q43" s="46"/>
      <c r="R43" s="46"/>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9">
        <f t="shared" si="1"/>
        <v>2476.83</v>
      </c>
      <c r="BB43" s="48">
        <f t="shared" si="2"/>
        <v>2476.83</v>
      </c>
      <c r="BC43" s="53" t="str">
        <f t="shared" si="3"/>
        <v>INR  Two Thousand Four Hundred &amp; Seventy Six  and Paise Eighty Three Only</v>
      </c>
      <c r="IA43" s="20">
        <v>6.12</v>
      </c>
      <c r="IB43" s="20" t="s">
        <v>80</v>
      </c>
      <c r="ID43" s="20">
        <v>0.5</v>
      </c>
      <c r="IE43" s="21" t="s">
        <v>117</v>
      </c>
      <c r="IF43" s="21"/>
      <c r="IG43" s="21"/>
      <c r="IH43" s="21"/>
      <c r="II43" s="21"/>
    </row>
    <row r="44" spans="1:243" s="20" customFormat="1" ht="47.25" customHeight="1">
      <c r="A44" s="55">
        <v>6.13</v>
      </c>
      <c r="B44" s="69" t="s">
        <v>81</v>
      </c>
      <c r="C44" s="31"/>
      <c r="D44" s="78"/>
      <c r="E44" s="78"/>
      <c r="F44" s="78"/>
      <c r="G44" s="78"/>
      <c r="H44" s="78"/>
      <c r="I44" s="78"/>
      <c r="J44" s="78"/>
      <c r="K44" s="78"/>
      <c r="L44" s="78"/>
      <c r="M44" s="78"/>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IA44" s="20">
        <v>6.13</v>
      </c>
      <c r="IB44" s="20" t="s">
        <v>81</v>
      </c>
      <c r="IE44" s="21"/>
      <c r="IF44" s="21"/>
      <c r="IG44" s="21"/>
      <c r="IH44" s="21"/>
      <c r="II44" s="21"/>
    </row>
    <row r="45" spans="1:243" s="20" customFormat="1" ht="31.5" customHeight="1">
      <c r="A45" s="55">
        <v>6.14</v>
      </c>
      <c r="B45" s="69" t="s">
        <v>80</v>
      </c>
      <c r="C45" s="31"/>
      <c r="D45" s="70">
        <v>0.5</v>
      </c>
      <c r="E45" s="71" t="s">
        <v>117</v>
      </c>
      <c r="F45" s="54">
        <v>7182.6</v>
      </c>
      <c r="G45" s="41"/>
      <c r="H45" s="35"/>
      <c r="I45" s="36" t="s">
        <v>33</v>
      </c>
      <c r="J45" s="37">
        <f t="shared" si="0"/>
        <v>1</v>
      </c>
      <c r="K45" s="35" t="s">
        <v>34</v>
      </c>
      <c r="L45" s="35" t="s">
        <v>4</v>
      </c>
      <c r="M45" s="38"/>
      <c r="N45" s="46"/>
      <c r="O45" s="46"/>
      <c r="P45" s="47"/>
      <c r="Q45" s="46"/>
      <c r="R45" s="46"/>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9">
        <f t="shared" si="1"/>
        <v>3591.3</v>
      </c>
      <c r="BB45" s="48">
        <f t="shared" si="2"/>
        <v>3591.3</v>
      </c>
      <c r="BC45" s="53" t="str">
        <f t="shared" si="3"/>
        <v>INR  Three Thousand Five Hundred &amp; Ninety One  and Paise Thirty Only</v>
      </c>
      <c r="IA45" s="20">
        <v>6.14</v>
      </c>
      <c r="IB45" s="20" t="s">
        <v>80</v>
      </c>
      <c r="ID45" s="20">
        <v>0.5</v>
      </c>
      <c r="IE45" s="21" t="s">
        <v>117</v>
      </c>
      <c r="IF45" s="21"/>
      <c r="IG45" s="21"/>
      <c r="IH45" s="21"/>
      <c r="II45" s="21"/>
    </row>
    <row r="46" spans="1:243" s="20" customFormat="1" ht="63">
      <c r="A46" s="55">
        <v>6.15</v>
      </c>
      <c r="B46" s="69" t="s">
        <v>82</v>
      </c>
      <c r="C46" s="31"/>
      <c r="D46" s="78"/>
      <c r="E46" s="78"/>
      <c r="F46" s="78"/>
      <c r="G46" s="78"/>
      <c r="H46" s="78"/>
      <c r="I46" s="78"/>
      <c r="J46" s="78"/>
      <c r="K46" s="78"/>
      <c r="L46" s="78"/>
      <c r="M46" s="78"/>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IA46" s="20">
        <v>6.15</v>
      </c>
      <c r="IB46" s="20" t="s">
        <v>82</v>
      </c>
      <c r="IE46" s="21"/>
      <c r="IF46" s="21"/>
      <c r="IG46" s="21"/>
      <c r="IH46" s="21"/>
      <c r="II46" s="21"/>
    </row>
    <row r="47" spans="1:243" s="20" customFormat="1" ht="30" customHeight="1">
      <c r="A47" s="55">
        <v>6.16</v>
      </c>
      <c r="B47" s="69" t="s">
        <v>83</v>
      </c>
      <c r="C47" s="31"/>
      <c r="D47" s="70">
        <v>8</v>
      </c>
      <c r="E47" s="71" t="s">
        <v>47</v>
      </c>
      <c r="F47" s="54">
        <v>359.71</v>
      </c>
      <c r="G47" s="41"/>
      <c r="H47" s="35"/>
      <c r="I47" s="36" t="s">
        <v>33</v>
      </c>
      <c r="J47" s="37">
        <f t="shared" si="0"/>
        <v>1</v>
      </c>
      <c r="K47" s="35" t="s">
        <v>34</v>
      </c>
      <c r="L47" s="35" t="s">
        <v>4</v>
      </c>
      <c r="M47" s="38"/>
      <c r="N47" s="46"/>
      <c r="O47" s="46"/>
      <c r="P47" s="47"/>
      <c r="Q47" s="46"/>
      <c r="R47" s="46"/>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9">
        <f t="shared" si="1"/>
        <v>2877.68</v>
      </c>
      <c r="BB47" s="48">
        <f t="shared" si="2"/>
        <v>2877.68</v>
      </c>
      <c r="BC47" s="53" t="str">
        <f t="shared" si="3"/>
        <v>INR  Two Thousand Eight Hundred &amp; Seventy Seven  and Paise Sixty Eight Only</v>
      </c>
      <c r="IA47" s="20">
        <v>6.16</v>
      </c>
      <c r="IB47" s="20" t="s">
        <v>83</v>
      </c>
      <c r="ID47" s="20">
        <v>8</v>
      </c>
      <c r="IE47" s="21" t="s">
        <v>47</v>
      </c>
      <c r="IF47" s="21"/>
      <c r="IG47" s="21"/>
      <c r="IH47" s="21"/>
      <c r="II47" s="21"/>
    </row>
    <row r="48" spans="1:243" s="20" customFormat="1" ht="42.75">
      <c r="A48" s="55">
        <v>6.17</v>
      </c>
      <c r="B48" s="69" t="s">
        <v>84</v>
      </c>
      <c r="C48" s="31"/>
      <c r="D48" s="70">
        <v>0.18</v>
      </c>
      <c r="E48" s="71" t="s">
        <v>117</v>
      </c>
      <c r="F48" s="54">
        <v>24652.52</v>
      </c>
      <c r="G48" s="41"/>
      <c r="H48" s="35"/>
      <c r="I48" s="36" t="s">
        <v>33</v>
      </c>
      <c r="J48" s="37">
        <f t="shared" si="0"/>
        <v>1</v>
      </c>
      <c r="K48" s="35" t="s">
        <v>34</v>
      </c>
      <c r="L48" s="35" t="s">
        <v>4</v>
      </c>
      <c r="M48" s="38"/>
      <c r="N48" s="46"/>
      <c r="O48" s="46"/>
      <c r="P48" s="47"/>
      <c r="Q48" s="46"/>
      <c r="R48" s="46"/>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9">
        <f t="shared" si="1"/>
        <v>4437.45</v>
      </c>
      <c r="BB48" s="48">
        <f t="shared" si="2"/>
        <v>4437.45</v>
      </c>
      <c r="BC48" s="53" t="str">
        <f t="shared" si="3"/>
        <v>INR  Four Thousand Four Hundred &amp; Thirty Seven  and Paise Forty Five Only</v>
      </c>
      <c r="IA48" s="20">
        <v>6.17</v>
      </c>
      <c r="IB48" s="20" t="s">
        <v>84</v>
      </c>
      <c r="ID48" s="20">
        <v>0.18</v>
      </c>
      <c r="IE48" s="21" t="s">
        <v>117</v>
      </c>
      <c r="IF48" s="21"/>
      <c r="IG48" s="21"/>
      <c r="IH48" s="21"/>
      <c r="II48" s="21"/>
    </row>
    <row r="49" spans="1:243" s="20" customFormat="1" ht="63">
      <c r="A49" s="55">
        <v>6.18</v>
      </c>
      <c r="B49" s="69" t="s">
        <v>85</v>
      </c>
      <c r="C49" s="31"/>
      <c r="D49" s="78"/>
      <c r="E49" s="78"/>
      <c r="F49" s="78"/>
      <c r="G49" s="78"/>
      <c r="H49" s="78"/>
      <c r="I49" s="78"/>
      <c r="J49" s="78"/>
      <c r="K49" s="78"/>
      <c r="L49" s="78"/>
      <c r="M49" s="78"/>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IA49" s="20">
        <v>6.18</v>
      </c>
      <c r="IB49" s="20" t="s">
        <v>85</v>
      </c>
      <c r="IE49" s="21"/>
      <c r="IF49" s="21"/>
      <c r="IG49" s="21"/>
      <c r="IH49" s="21"/>
      <c r="II49" s="21"/>
    </row>
    <row r="50" spans="1:243" s="20" customFormat="1" ht="15.75">
      <c r="A50" s="55">
        <v>6.19</v>
      </c>
      <c r="B50" s="69" t="s">
        <v>86</v>
      </c>
      <c r="C50" s="31"/>
      <c r="D50" s="78"/>
      <c r="E50" s="78"/>
      <c r="F50" s="78"/>
      <c r="G50" s="78"/>
      <c r="H50" s="78"/>
      <c r="I50" s="78"/>
      <c r="J50" s="78"/>
      <c r="K50" s="78"/>
      <c r="L50" s="78"/>
      <c r="M50" s="78"/>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IA50" s="20">
        <v>6.19</v>
      </c>
      <c r="IB50" s="20" t="s">
        <v>86</v>
      </c>
      <c r="IE50" s="21"/>
      <c r="IF50" s="21"/>
      <c r="IG50" s="21"/>
      <c r="IH50" s="21"/>
      <c r="II50" s="21"/>
    </row>
    <row r="51" spans="1:243" s="20" customFormat="1" ht="30.75" customHeight="1">
      <c r="A51" s="55">
        <v>6.2</v>
      </c>
      <c r="B51" s="69" t="s">
        <v>87</v>
      </c>
      <c r="C51" s="31"/>
      <c r="D51" s="70">
        <v>1</v>
      </c>
      <c r="E51" s="71" t="s">
        <v>47</v>
      </c>
      <c r="F51" s="54">
        <v>3945.86</v>
      </c>
      <c r="G51" s="41"/>
      <c r="H51" s="35"/>
      <c r="I51" s="36" t="s">
        <v>33</v>
      </c>
      <c r="J51" s="37">
        <f t="shared" si="0"/>
        <v>1</v>
      </c>
      <c r="K51" s="35" t="s">
        <v>34</v>
      </c>
      <c r="L51" s="35" t="s">
        <v>4</v>
      </c>
      <c r="M51" s="38"/>
      <c r="N51" s="46"/>
      <c r="O51" s="46"/>
      <c r="P51" s="47"/>
      <c r="Q51" s="46"/>
      <c r="R51" s="46"/>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9">
        <f t="shared" si="1"/>
        <v>3945.86</v>
      </c>
      <c r="BB51" s="48">
        <f t="shared" si="2"/>
        <v>3945.86</v>
      </c>
      <c r="BC51" s="53" t="str">
        <f t="shared" si="3"/>
        <v>INR  Three Thousand Nine Hundred &amp; Forty Five  and Paise Eighty Six Only</v>
      </c>
      <c r="IA51" s="20">
        <v>6.2</v>
      </c>
      <c r="IB51" s="20" t="s">
        <v>87</v>
      </c>
      <c r="ID51" s="20">
        <v>1</v>
      </c>
      <c r="IE51" s="21" t="s">
        <v>47</v>
      </c>
      <c r="IF51" s="21"/>
      <c r="IG51" s="21"/>
      <c r="IH51" s="21"/>
      <c r="II51" s="21"/>
    </row>
    <row r="52" spans="1:243" s="20" customFormat="1" ht="283.5">
      <c r="A52" s="55">
        <v>6.21</v>
      </c>
      <c r="B52" s="69" t="s">
        <v>88</v>
      </c>
      <c r="C52" s="31"/>
      <c r="D52" s="78"/>
      <c r="E52" s="78"/>
      <c r="F52" s="78"/>
      <c r="G52" s="78"/>
      <c r="H52" s="78"/>
      <c r="I52" s="78"/>
      <c r="J52" s="78"/>
      <c r="K52" s="78"/>
      <c r="L52" s="78"/>
      <c r="M52" s="78"/>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IA52" s="20">
        <v>6.21</v>
      </c>
      <c r="IB52" s="20" t="s">
        <v>88</v>
      </c>
      <c r="IE52" s="21"/>
      <c r="IF52" s="21"/>
      <c r="IG52" s="21"/>
      <c r="IH52" s="21"/>
      <c r="II52" s="21"/>
    </row>
    <row r="53" spans="1:243" s="20" customFormat="1" ht="33" customHeight="1">
      <c r="A53" s="55">
        <v>6.22</v>
      </c>
      <c r="B53" s="69" t="s">
        <v>89</v>
      </c>
      <c r="C53" s="31"/>
      <c r="D53" s="70">
        <v>2</v>
      </c>
      <c r="E53" s="71" t="s">
        <v>47</v>
      </c>
      <c r="F53" s="54">
        <v>1501.23</v>
      </c>
      <c r="G53" s="41"/>
      <c r="H53" s="35"/>
      <c r="I53" s="36" t="s">
        <v>33</v>
      </c>
      <c r="J53" s="37">
        <f t="shared" si="0"/>
        <v>1</v>
      </c>
      <c r="K53" s="35" t="s">
        <v>34</v>
      </c>
      <c r="L53" s="35" t="s">
        <v>4</v>
      </c>
      <c r="M53" s="38"/>
      <c r="N53" s="46"/>
      <c r="O53" s="46"/>
      <c r="P53" s="47"/>
      <c r="Q53" s="46"/>
      <c r="R53" s="46"/>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9">
        <f t="shared" si="1"/>
        <v>3002.46</v>
      </c>
      <c r="BB53" s="48">
        <f t="shared" si="2"/>
        <v>3002.46</v>
      </c>
      <c r="BC53" s="53" t="str">
        <f t="shared" si="3"/>
        <v>INR  Three Thousand  &amp;Two  and Paise Forty Six Only</v>
      </c>
      <c r="IA53" s="20">
        <v>6.22</v>
      </c>
      <c r="IB53" s="20" t="s">
        <v>89</v>
      </c>
      <c r="ID53" s="20">
        <v>2</v>
      </c>
      <c r="IE53" s="21" t="s">
        <v>47</v>
      </c>
      <c r="IF53" s="21"/>
      <c r="IG53" s="21"/>
      <c r="IH53" s="21"/>
      <c r="II53" s="21"/>
    </row>
    <row r="54" spans="1:243" s="20" customFormat="1" ht="299.25">
      <c r="A54" s="55">
        <v>6.23</v>
      </c>
      <c r="B54" s="69" t="s">
        <v>90</v>
      </c>
      <c r="C54" s="31"/>
      <c r="D54" s="78"/>
      <c r="E54" s="78"/>
      <c r="F54" s="78"/>
      <c r="G54" s="78"/>
      <c r="H54" s="78"/>
      <c r="I54" s="78"/>
      <c r="J54" s="78"/>
      <c r="K54" s="78"/>
      <c r="L54" s="78"/>
      <c r="M54" s="78"/>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IA54" s="20">
        <v>6.23</v>
      </c>
      <c r="IB54" s="20" t="s">
        <v>90</v>
      </c>
      <c r="IE54" s="21"/>
      <c r="IF54" s="21"/>
      <c r="IG54" s="21"/>
      <c r="IH54" s="21"/>
      <c r="II54" s="21"/>
    </row>
    <row r="55" spans="1:243" s="20" customFormat="1" ht="47.25">
      <c r="A55" s="55">
        <v>6.24</v>
      </c>
      <c r="B55" s="69" t="s">
        <v>89</v>
      </c>
      <c r="C55" s="31"/>
      <c r="D55" s="70">
        <v>1</v>
      </c>
      <c r="E55" s="71" t="s">
        <v>47</v>
      </c>
      <c r="F55" s="54">
        <v>15412.45</v>
      </c>
      <c r="G55" s="41"/>
      <c r="H55" s="35"/>
      <c r="I55" s="36" t="s">
        <v>33</v>
      </c>
      <c r="J55" s="37">
        <f t="shared" si="0"/>
        <v>1</v>
      </c>
      <c r="K55" s="35" t="s">
        <v>34</v>
      </c>
      <c r="L55" s="35" t="s">
        <v>4</v>
      </c>
      <c r="M55" s="38"/>
      <c r="N55" s="46"/>
      <c r="O55" s="46"/>
      <c r="P55" s="47"/>
      <c r="Q55" s="46"/>
      <c r="R55" s="46"/>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9">
        <f t="shared" si="1"/>
        <v>15412.45</v>
      </c>
      <c r="BB55" s="48">
        <f t="shared" si="2"/>
        <v>15412.45</v>
      </c>
      <c r="BC55" s="53" t="str">
        <f t="shared" si="3"/>
        <v>INR  Fifteen Thousand Four Hundred &amp; Twelve  and Paise Forty Five Only</v>
      </c>
      <c r="IA55" s="20">
        <v>6.24</v>
      </c>
      <c r="IB55" s="20" t="s">
        <v>89</v>
      </c>
      <c r="ID55" s="20">
        <v>1</v>
      </c>
      <c r="IE55" s="21" t="s">
        <v>47</v>
      </c>
      <c r="IF55" s="21"/>
      <c r="IG55" s="21"/>
      <c r="IH55" s="21"/>
      <c r="II55" s="21"/>
    </row>
    <row r="56" spans="1:243" s="20" customFormat="1" ht="33" customHeight="1">
      <c r="A56" s="55">
        <v>6.25</v>
      </c>
      <c r="B56" s="69" t="s">
        <v>91</v>
      </c>
      <c r="C56" s="31"/>
      <c r="D56" s="78"/>
      <c r="E56" s="78"/>
      <c r="F56" s="78"/>
      <c r="G56" s="78"/>
      <c r="H56" s="78"/>
      <c r="I56" s="78"/>
      <c r="J56" s="78"/>
      <c r="K56" s="78"/>
      <c r="L56" s="78"/>
      <c r="M56" s="78"/>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IA56" s="20">
        <v>6.25</v>
      </c>
      <c r="IB56" s="20" t="s">
        <v>91</v>
      </c>
      <c r="IE56" s="21"/>
      <c r="IF56" s="21"/>
      <c r="IG56" s="21"/>
      <c r="IH56" s="21"/>
      <c r="II56" s="21"/>
    </row>
    <row r="57" spans="1:243" s="20" customFormat="1" ht="28.5">
      <c r="A57" s="55">
        <v>6.26</v>
      </c>
      <c r="B57" s="69" t="s">
        <v>92</v>
      </c>
      <c r="C57" s="31"/>
      <c r="D57" s="70">
        <v>6</v>
      </c>
      <c r="E57" s="71" t="s">
        <v>44</v>
      </c>
      <c r="F57" s="54">
        <v>31.61</v>
      </c>
      <c r="G57" s="41"/>
      <c r="H57" s="35"/>
      <c r="I57" s="36" t="s">
        <v>33</v>
      </c>
      <c r="J57" s="37">
        <f t="shared" si="0"/>
        <v>1</v>
      </c>
      <c r="K57" s="35" t="s">
        <v>34</v>
      </c>
      <c r="L57" s="35" t="s">
        <v>4</v>
      </c>
      <c r="M57" s="38"/>
      <c r="N57" s="46"/>
      <c r="O57" s="46"/>
      <c r="P57" s="47"/>
      <c r="Q57" s="46"/>
      <c r="R57" s="46"/>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9">
        <f t="shared" si="1"/>
        <v>189.66</v>
      </c>
      <c r="BB57" s="48">
        <f t="shared" si="2"/>
        <v>189.66</v>
      </c>
      <c r="BC57" s="53" t="str">
        <f t="shared" si="3"/>
        <v>INR  One Hundred &amp; Eighty Nine  and Paise Sixty Six Only</v>
      </c>
      <c r="IA57" s="20">
        <v>6.26</v>
      </c>
      <c r="IB57" s="20" t="s">
        <v>92</v>
      </c>
      <c r="ID57" s="20">
        <v>6</v>
      </c>
      <c r="IE57" s="21" t="s">
        <v>44</v>
      </c>
      <c r="IF57" s="21"/>
      <c r="IG57" s="21"/>
      <c r="IH57" s="21"/>
      <c r="II57" s="21"/>
    </row>
    <row r="58" spans="1:243" s="20" customFormat="1" ht="30.75" customHeight="1">
      <c r="A58" s="55">
        <v>6.27</v>
      </c>
      <c r="B58" s="69" t="s">
        <v>93</v>
      </c>
      <c r="C58" s="31"/>
      <c r="D58" s="70">
        <v>30</v>
      </c>
      <c r="E58" s="71" t="s">
        <v>44</v>
      </c>
      <c r="F58" s="54">
        <v>37.75</v>
      </c>
      <c r="G58" s="41"/>
      <c r="H58" s="35"/>
      <c r="I58" s="36" t="s">
        <v>33</v>
      </c>
      <c r="J58" s="37">
        <f t="shared" si="0"/>
        <v>1</v>
      </c>
      <c r="K58" s="35" t="s">
        <v>34</v>
      </c>
      <c r="L58" s="35" t="s">
        <v>4</v>
      </c>
      <c r="M58" s="38"/>
      <c r="N58" s="46"/>
      <c r="O58" s="46"/>
      <c r="P58" s="47"/>
      <c r="Q58" s="46"/>
      <c r="R58" s="46"/>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9">
        <f t="shared" si="1"/>
        <v>1132.5</v>
      </c>
      <c r="BB58" s="48">
        <f t="shared" si="2"/>
        <v>1132.5</v>
      </c>
      <c r="BC58" s="53" t="str">
        <f t="shared" si="3"/>
        <v>INR  One Thousand One Hundred &amp; Thirty Two  and Paise Fifty Only</v>
      </c>
      <c r="IA58" s="20">
        <v>6.27</v>
      </c>
      <c r="IB58" s="20" t="s">
        <v>93</v>
      </c>
      <c r="ID58" s="20">
        <v>30</v>
      </c>
      <c r="IE58" s="21" t="s">
        <v>44</v>
      </c>
      <c r="IF58" s="21"/>
      <c r="IG58" s="21"/>
      <c r="IH58" s="21"/>
      <c r="II58" s="21"/>
    </row>
    <row r="59" spans="1:243" s="20" customFormat="1" ht="47.25">
      <c r="A59" s="55">
        <v>6.28</v>
      </c>
      <c r="B59" s="69" t="s">
        <v>94</v>
      </c>
      <c r="C59" s="31"/>
      <c r="D59" s="78"/>
      <c r="E59" s="78"/>
      <c r="F59" s="78"/>
      <c r="G59" s="78"/>
      <c r="H59" s="78"/>
      <c r="I59" s="78"/>
      <c r="J59" s="78"/>
      <c r="K59" s="78"/>
      <c r="L59" s="78"/>
      <c r="M59" s="78"/>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79"/>
      <c r="IA59" s="20">
        <v>6.28</v>
      </c>
      <c r="IB59" s="20" t="s">
        <v>94</v>
      </c>
      <c r="IE59" s="21"/>
      <c r="IF59" s="21"/>
      <c r="IG59" s="21"/>
      <c r="IH59" s="21"/>
      <c r="II59" s="21"/>
    </row>
    <row r="60" spans="1:243" s="20" customFormat="1" ht="28.5">
      <c r="A60" s="55">
        <v>6.29</v>
      </c>
      <c r="B60" s="69" t="s">
        <v>95</v>
      </c>
      <c r="C60" s="31"/>
      <c r="D60" s="70">
        <v>6</v>
      </c>
      <c r="E60" s="71" t="s">
        <v>44</v>
      </c>
      <c r="F60" s="54">
        <v>10.52</v>
      </c>
      <c r="G60" s="41"/>
      <c r="H60" s="35"/>
      <c r="I60" s="36" t="s">
        <v>33</v>
      </c>
      <c r="J60" s="37">
        <f t="shared" si="0"/>
        <v>1</v>
      </c>
      <c r="K60" s="35" t="s">
        <v>34</v>
      </c>
      <c r="L60" s="35" t="s">
        <v>4</v>
      </c>
      <c r="M60" s="38"/>
      <c r="N60" s="46"/>
      <c r="O60" s="46"/>
      <c r="P60" s="47"/>
      <c r="Q60" s="46"/>
      <c r="R60" s="46"/>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9">
        <f t="shared" si="1"/>
        <v>63.12</v>
      </c>
      <c r="BB60" s="48">
        <f t="shared" si="2"/>
        <v>63.12</v>
      </c>
      <c r="BC60" s="53" t="str">
        <f t="shared" si="3"/>
        <v>INR  Sixty Three and Paise Twelve Only</v>
      </c>
      <c r="IA60" s="20">
        <v>6.29</v>
      </c>
      <c r="IB60" s="20" t="s">
        <v>95</v>
      </c>
      <c r="ID60" s="20">
        <v>6</v>
      </c>
      <c r="IE60" s="21" t="s">
        <v>44</v>
      </c>
      <c r="IF60" s="21"/>
      <c r="IG60" s="21"/>
      <c r="IH60" s="21"/>
      <c r="II60" s="21"/>
    </row>
    <row r="61" spans="1:243" s="20" customFormat="1" ht="31.5" customHeight="1">
      <c r="A61" s="55">
        <v>6.3</v>
      </c>
      <c r="B61" s="69" t="s">
        <v>93</v>
      </c>
      <c r="C61" s="31"/>
      <c r="D61" s="70">
        <v>36</v>
      </c>
      <c r="E61" s="71" t="s">
        <v>44</v>
      </c>
      <c r="F61" s="54">
        <v>22.14</v>
      </c>
      <c r="G61" s="41"/>
      <c r="H61" s="35"/>
      <c r="I61" s="36" t="s">
        <v>33</v>
      </c>
      <c r="J61" s="37">
        <f t="shared" si="0"/>
        <v>1</v>
      </c>
      <c r="K61" s="35" t="s">
        <v>34</v>
      </c>
      <c r="L61" s="35" t="s">
        <v>4</v>
      </c>
      <c r="M61" s="38"/>
      <c r="N61" s="46"/>
      <c r="O61" s="46"/>
      <c r="P61" s="47"/>
      <c r="Q61" s="46"/>
      <c r="R61" s="46"/>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9">
        <f t="shared" si="1"/>
        <v>797.04</v>
      </c>
      <c r="BB61" s="48">
        <f t="shared" si="2"/>
        <v>797.04</v>
      </c>
      <c r="BC61" s="53" t="str">
        <f t="shared" si="3"/>
        <v>INR  Seven Hundred &amp; Ninety Seven  and Paise Four Only</v>
      </c>
      <c r="IA61" s="20">
        <v>6.3</v>
      </c>
      <c r="IB61" s="20" t="s">
        <v>93</v>
      </c>
      <c r="ID61" s="20">
        <v>36</v>
      </c>
      <c r="IE61" s="21" t="s">
        <v>44</v>
      </c>
      <c r="IF61" s="21"/>
      <c r="IG61" s="21"/>
      <c r="IH61" s="21"/>
      <c r="II61" s="21"/>
    </row>
    <row r="62" spans="1:243" s="20" customFormat="1" ht="47.25">
      <c r="A62" s="55">
        <v>6.31</v>
      </c>
      <c r="B62" s="69" t="s">
        <v>96</v>
      </c>
      <c r="C62" s="31"/>
      <c r="D62" s="78"/>
      <c r="E62" s="78"/>
      <c r="F62" s="78"/>
      <c r="G62" s="78"/>
      <c r="H62" s="78"/>
      <c r="I62" s="78"/>
      <c r="J62" s="78"/>
      <c r="K62" s="78"/>
      <c r="L62" s="78"/>
      <c r="M62" s="78"/>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IA62" s="20">
        <v>6.31</v>
      </c>
      <c r="IB62" s="20" t="s">
        <v>96</v>
      </c>
      <c r="IE62" s="21"/>
      <c r="IF62" s="21"/>
      <c r="IG62" s="21"/>
      <c r="IH62" s="21"/>
      <c r="II62" s="21"/>
    </row>
    <row r="63" spans="1:243" s="20" customFormat="1" ht="30.75" customHeight="1">
      <c r="A63" s="55">
        <v>6.32</v>
      </c>
      <c r="B63" s="69" t="s">
        <v>93</v>
      </c>
      <c r="C63" s="31"/>
      <c r="D63" s="70">
        <v>36</v>
      </c>
      <c r="E63" s="71" t="s">
        <v>44</v>
      </c>
      <c r="F63" s="54">
        <v>155.11</v>
      </c>
      <c r="G63" s="41"/>
      <c r="H63" s="35"/>
      <c r="I63" s="36" t="s">
        <v>33</v>
      </c>
      <c r="J63" s="37">
        <f t="shared" si="0"/>
        <v>1</v>
      </c>
      <c r="K63" s="35" t="s">
        <v>34</v>
      </c>
      <c r="L63" s="35" t="s">
        <v>4</v>
      </c>
      <c r="M63" s="38"/>
      <c r="N63" s="46"/>
      <c r="O63" s="46"/>
      <c r="P63" s="47"/>
      <c r="Q63" s="46"/>
      <c r="R63" s="46"/>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c r="BA63" s="49">
        <f t="shared" si="1"/>
        <v>5583.96</v>
      </c>
      <c r="BB63" s="48">
        <f t="shared" si="2"/>
        <v>5583.96</v>
      </c>
      <c r="BC63" s="53" t="str">
        <f t="shared" si="3"/>
        <v>INR  Five Thousand Five Hundred &amp; Eighty Three  and Paise Ninety Six Only</v>
      </c>
      <c r="IA63" s="20">
        <v>6.32</v>
      </c>
      <c r="IB63" s="20" t="s">
        <v>93</v>
      </c>
      <c r="ID63" s="20">
        <v>36</v>
      </c>
      <c r="IE63" s="21" t="s">
        <v>44</v>
      </c>
      <c r="IF63" s="21"/>
      <c r="IG63" s="21"/>
      <c r="IH63" s="21"/>
      <c r="II63" s="21"/>
    </row>
    <row r="64" spans="1:243" s="20" customFormat="1" ht="63">
      <c r="A64" s="55">
        <v>6.33</v>
      </c>
      <c r="B64" s="69" t="s">
        <v>97</v>
      </c>
      <c r="C64" s="31"/>
      <c r="D64" s="78"/>
      <c r="E64" s="78"/>
      <c r="F64" s="78"/>
      <c r="G64" s="78"/>
      <c r="H64" s="78"/>
      <c r="I64" s="78"/>
      <c r="J64" s="78"/>
      <c r="K64" s="78"/>
      <c r="L64" s="78"/>
      <c r="M64" s="78"/>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IA64" s="20">
        <v>6.33</v>
      </c>
      <c r="IB64" s="20" t="s">
        <v>97</v>
      </c>
      <c r="IE64" s="21"/>
      <c r="IF64" s="21"/>
      <c r="IG64" s="21"/>
      <c r="IH64" s="21"/>
      <c r="II64" s="21"/>
    </row>
    <row r="65" spans="1:243" s="20" customFormat="1" ht="28.5">
      <c r="A65" s="55">
        <v>6.34</v>
      </c>
      <c r="B65" s="69" t="s">
        <v>78</v>
      </c>
      <c r="C65" s="31"/>
      <c r="D65" s="70">
        <v>4</v>
      </c>
      <c r="E65" s="71" t="s">
        <v>47</v>
      </c>
      <c r="F65" s="54">
        <v>253.44</v>
      </c>
      <c r="G65" s="41"/>
      <c r="H65" s="35"/>
      <c r="I65" s="36" t="s">
        <v>33</v>
      </c>
      <c r="J65" s="37">
        <f t="shared" si="0"/>
        <v>1</v>
      </c>
      <c r="K65" s="35" t="s">
        <v>34</v>
      </c>
      <c r="L65" s="35" t="s">
        <v>4</v>
      </c>
      <c r="M65" s="38"/>
      <c r="N65" s="46"/>
      <c r="O65" s="46"/>
      <c r="P65" s="47"/>
      <c r="Q65" s="46"/>
      <c r="R65" s="46"/>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9">
        <f t="shared" si="1"/>
        <v>1013.76</v>
      </c>
      <c r="BB65" s="48">
        <f t="shared" si="2"/>
        <v>1013.76</v>
      </c>
      <c r="BC65" s="53" t="str">
        <f t="shared" si="3"/>
        <v>INR  One Thousand  &amp;Thirteen  and Paise Seventy Six Only</v>
      </c>
      <c r="IA65" s="20">
        <v>6.34</v>
      </c>
      <c r="IB65" s="20" t="s">
        <v>78</v>
      </c>
      <c r="ID65" s="20">
        <v>4</v>
      </c>
      <c r="IE65" s="21" t="s">
        <v>47</v>
      </c>
      <c r="IF65" s="21"/>
      <c r="IG65" s="21"/>
      <c r="IH65" s="21"/>
      <c r="II65" s="21"/>
    </row>
    <row r="66" spans="1:243" s="20" customFormat="1" ht="42.75">
      <c r="A66" s="55">
        <v>6.35</v>
      </c>
      <c r="B66" s="69" t="s">
        <v>76</v>
      </c>
      <c r="C66" s="31"/>
      <c r="D66" s="70">
        <v>3</v>
      </c>
      <c r="E66" s="71" t="s">
        <v>47</v>
      </c>
      <c r="F66" s="54">
        <v>619.64</v>
      </c>
      <c r="G66" s="41"/>
      <c r="H66" s="35"/>
      <c r="I66" s="36" t="s">
        <v>33</v>
      </c>
      <c r="J66" s="37">
        <f t="shared" si="0"/>
        <v>1</v>
      </c>
      <c r="K66" s="35" t="s">
        <v>34</v>
      </c>
      <c r="L66" s="35" t="s">
        <v>4</v>
      </c>
      <c r="M66" s="38"/>
      <c r="N66" s="46"/>
      <c r="O66" s="46"/>
      <c r="P66" s="47"/>
      <c r="Q66" s="46"/>
      <c r="R66" s="46"/>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7"/>
      <c r="BA66" s="49">
        <f t="shared" si="1"/>
        <v>1858.92</v>
      </c>
      <c r="BB66" s="48">
        <f t="shared" si="2"/>
        <v>1858.92</v>
      </c>
      <c r="BC66" s="53" t="str">
        <f t="shared" si="3"/>
        <v>INR  One Thousand Eight Hundred &amp; Fifty Eight  and Paise Ninety Two Only</v>
      </c>
      <c r="IA66" s="20">
        <v>6.35</v>
      </c>
      <c r="IB66" s="20" t="s">
        <v>76</v>
      </c>
      <c r="ID66" s="20">
        <v>3</v>
      </c>
      <c r="IE66" s="21" t="s">
        <v>47</v>
      </c>
      <c r="IF66" s="21"/>
      <c r="IG66" s="21"/>
      <c r="IH66" s="21"/>
      <c r="II66" s="21"/>
    </row>
    <row r="67" spans="1:243" s="20" customFormat="1" ht="47.25">
      <c r="A67" s="55">
        <v>6.36</v>
      </c>
      <c r="B67" s="69" t="s">
        <v>98</v>
      </c>
      <c r="C67" s="31"/>
      <c r="D67" s="78"/>
      <c r="E67" s="78"/>
      <c r="F67" s="78"/>
      <c r="G67" s="78"/>
      <c r="H67" s="78"/>
      <c r="I67" s="78"/>
      <c r="J67" s="78"/>
      <c r="K67" s="78"/>
      <c r="L67" s="78"/>
      <c r="M67" s="78"/>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IA67" s="20">
        <v>6.36</v>
      </c>
      <c r="IB67" s="20" t="s">
        <v>98</v>
      </c>
      <c r="IE67" s="21"/>
      <c r="IF67" s="21"/>
      <c r="IG67" s="21"/>
      <c r="IH67" s="21"/>
      <c r="II67" s="21"/>
    </row>
    <row r="68" spans="1:243" s="20" customFormat="1" ht="28.5">
      <c r="A68" s="55">
        <v>6.37</v>
      </c>
      <c r="B68" s="69" t="s">
        <v>99</v>
      </c>
      <c r="C68" s="31"/>
      <c r="D68" s="70">
        <v>0.6</v>
      </c>
      <c r="E68" s="71" t="s">
        <v>117</v>
      </c>
      <c r="F68" s="54">
        <v>15042.44</v>
      </c>
      <c r="G68" s="41"/>
      <c r="H68" s="35"/>
      <c r="I68" s="36" t="s">
        <v>33</v>
      </c>
      <c r="J68" s="37">
        <f t="shared" si="0"/>
        <v>1</v>
      </c>
      <c r="K68" s="35" t="s">
        <v>34</v>
      </c>
      <c r="L68" s="35" t="s">
        <v>4</v>
      </c>
      <c r="M68" s="38"/>
      <c r="N68" s="46"/>
      <c r="O68" s="46"/>
      <c r="P68" s="47"/>
      <c r="Q68" s="46"/>
      <c r="R68" s="46"/>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7"/>
      <c r="AZ68" s="47"/>
      <c r="BA68" s="49">
        <f t="shared" si="1"/>
        <v>9025.46</v>
      </c>
      <c r="BB68" s="48">
        <f t="shared" si="2"/>
        <v>9025.46</v>
      </c>
      <c r="BC68" s="53" t="str">
        <f t="shared" si="3"/>
        <v>INR  Nine Thousand  &amp;Twenty Five  and Paise Forty Six Only</v>
      </c>
      <c r="IA68" s="20">
        <v>6.37</v>
      </c>
      <c r="IB68" s="20" t="s">
        <v>99</v>
      </c>
      <c r="ID68" s="20">
        <v>0.6</v>
      </c>
      <c r="IE68" s="21" t="s">
        <v>117</v>
      </c>
      <c r="IF68" s="21"/>
      <c r="IG68" s="21"/>
      <c r="IH68" s="21"/>
      <c r="II68" s="21"/>
    </row>
    <row r="69" spans="1:243" s="20" customFormat="1" ht="63">
      <c r="A69" s="55">
        <v>6.38</v>
      </c>
      <c r="B69" s="69" t="s">
        <v>100</v>
      </c>
      <c r="C69" s="31"/>
      <c r="D69" s="78"/>
      <c r="E69" s="78"/>
      <c r="F69" s="78"/>
      <c r="G69" s="78"/>
      <c r="H69" s="78"/>
      <c r="I69" s="78"/>
      <c r="J69" s="78"/>
      <c r="K69" s="78"/>
      <c r="L69" s="78"/>
      <c r="M69" s="78"/>
      <c r="N69" s="79"/>
      <c r="O69" s="79"/>
      <c r="P69" s="79"/>
      <c r="Q69" s="79"/>
      <c r="R69" s="79"/>
      <c r="S69" s="79"/>
      <c r="T69" s="79"/>
      <c r="U69" s="79"/>
      <c r="V69" s="79"/>
      <c r="W69" s="79"/>
      <c r="X69" s="79"/>
      <c r="Y69" s="79"/>
      <c r="Z69" s="79"/>
      <c r="AA69" s="79"/>
      <c r="AB69" s="79"/>
      <c r="AC69" s="79"/>
      <c r="AD69" s="79"/>
      <c r="AE69" s="79"/>
      <c r="AF69" s="79"/>
      <c r="AG69" s="79"/>
      <c r="AH69" s="79"/>
      <c r="AI69" s="79"/>
      <c r="AJ69" s="79"/>
      <c r="AK69" s="79"/>
      <c r="AL69" s="79"/>
      <c r="AM69" s="79"/>
      <c r="AN69" s="79"/>
      <c r="AO69" s="79"/>
      <c r="AP69" s="79"/>
      <c r="AQ69" s="79"/>
      <c r="AR69" s="79"/>
      <c r="AS69" s="79"/>
      <c r="AT69" s="79"/>
      <c r="AU69" s="79"/>
      <c r="AV69" s="79"/>
      <c r="AW69" s="79"/>
      <c r="AX69" s="79"/>
      <c r="AY69" s="79"/>
      <c r="AZ69" s="79"/>
      <c r="BA69" s="79"/>
      <c r="BB69" s="79"/>
      <c r="BC69" s="79"/>
      <c r="IA69" s="20">
        <v>6.38</v>
      </c>
      <c r="IB69" s="20" t="s">
        <v>100</v>
      </c>
      <c r="IE69" s="21"/>
      <c r="IF69" s="21"/>
      <c r="IG69" s="21"/>
      <c r="IH69" s="21"/>
      <c r="II69" s="21"/>
    </row>
    <row r="70" spans="1:243" s="20" customFormat="1" ht="42.75">
      <c r="A70" s="55">
        <v>6.39</v>
      </c>
      <c r="B70" s="69" t="s">
        <v>101</v>
      </c>
      <c r="C70" s="31"/>
      <c r="D70" s="70">
        <v>53</v>
      </c>
      <c r="E70" s="71" t="s">
        <v>118</v>
      </c>
      <c r="F70" s="54">
        <v>84.31</v>
      </c>
      <c r="G70" s="41"/>
      <c r="H70" s="35"/>
      <c r="I70" s="36" t="s">
        <v>33</v>
      </c>
      <c r="J70" s="37">
        <f t="shared" si="0"/>
        <v>1</v>
      </c>
      <c r="K70" s="35" t="s">
        <v>34</v>
      </c>
      <c r="L70" s="35" t="s">
        <v>4</v>
      </c>
      <c r="M70" s="38"/>
      <c r="N70" s="46"/>
      <c r="O70" s="46"/>
      <c r="P70" s="47"/>
      <c r="Q70" s="46"/>
      <c r="R70" s="46"/>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7"/>
      <c r="AY70" s="47"/>
      <c r="AZ70" s="47"/>
      <c r="BA70" s="49">
        <f t="shared" si="1"/>
        <v>4468.43</v>
      </c>
      <c r="BB70" s="48">
        <f t="shared" si="2"/>
        <v>4468.43</v>
      </c>
      <c r="BC70" s="53" t="str">
        <f t="shared" si="3"/>
        <v>INR  Four Thousand Four Hundred &amp; Sixty Eight  and Paise Forty Three Only</v>
      </c>
      <c r="IA70" s="20">
        <v>6.39</v>
      </c>
      <c r="IB70" s="20" t="s">
        <v>101</v>
      </c>
      <c r="ID70" s="20">
        <v>53</v>
      </c>
      <c r="IE70" s="21" t="s">
        <v>118</v>
      </c>
      <c r="IF70" s="21"/>
      <c r="IG70" s="21"/>
      <c r="IH70" s="21"/>
      <c r="II70" s="21"/>
    </row>
    <row r="71" spans="1:243" s="20" customFormat="1" ht="47.25">
      <c r="A71" s="55">
        <v>6.4</v>
      </c>
      <c r="B71" s="69" t="s">
        <v>102</v>
      </c>
      <c r="C71" s="31"/>
      <c r="D71" s="78"/>
      <c r="E71" s="78"/>
      <c r="F71" s="78"/>
      <c r="G71" s="78"/>
      <c r="H71" s="78"/>
      <c r="I71" s="78"/>
      <c r="J71" s="78"/>
      <c r="K71" s="78"/>
      <c r="L71" s="78"/>
      <c r="M71" s="78"/>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IA71" s="20">
        <v>6.4</v>
      </c>
      <c r="IB71" s="20" t="s">
        <v>102</v>
      </c>
      <c r="IE71" s="21"/>
      <c r="IF71" s="21"/>
      <c r="IG71" s="21"/>
      <c r="IH71" s="21"/>
      <c r="II71" s="21"/>
    </row>
    <row r="72" spans="1:243" s="20" customFormat="1" ht="32.25" customHeight="1">
      <c r="A72" s="55">
        <v>6.41</v>
      </c>
      <c r="B72" s="69" t="s">
        <v>103</v>
      </c>
      <c r="C72" s="31"/>
      <c r="D72" s="70">
        <v>289</v>
      </c>
      <c r="E72" s="71" t="s">
        <v>44</v>
      </c>
      <c r="F72" s="54">
        <v>982.99</v>
      </c>
      <c r="G72" s="41"/>
      <c r="H72" s="35"/>
      <c r="I72" s="36" t="s">
        <v>33</v>
      </c>
      <c r="J72" s="37">
        <f t="shared" si="0"/>
        <v>1</v>
      </c>
      <c r="K72" s="35" t="s">
        <v>34</v>
      </c>
      <c r="L72" s="35" t="s">
        <v>4</v>
      </c>
      <c r="M72" s="38"/>
      <c r="N72" s="46"/>
      <c r="O72" s="46"/>
      <c r="P72" s="47"/>
      <c r="Q72" s="46"/>
      <c r="R72" s="46"/>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c r="AV72" s="47"/>
      <c r="AW72" s="47"/>
      <c r="AX72" s="47"/>
      <c r="AY72" s="47"/>
      <c r="AZ72" s="47"/>
      <c r="BA72" s="49">
        <f t="shared" si="1"/>
        <v>284084.11</v>
      </c>
      <c r="BB72" s="48">
        <f t="shared" si="2"/>
        <v>284084.11</v>
      </c>
      <c r="BC72" s="53" t="str">
        <f t="shared" si="3"/>
        <v>INR  Two Lakh Eighty Four Thousand  &amp;Eighty Four  and Paise Eleven Only</v>
      </c>
      <c r="IA72" s="20">
        <v>6.41</v>
      </c>
      <c r="IB72" s="20" t="s">
        <v>103</v>
      </c>
      <c r="ID72" s="20">
        <v>289</v>
      </c>
      <c r="IE72" s="21" t="s">
        <v>44</v>
      </c>
      <c r="IF72" s="21"/>
      <c r="IG72" s="21"/>
      <c r="IH72" s="21"/>
      <c r="II72" s="21"/>
    </row>
    <row r="73" spans="1:243" s="20" customFormat="1" ht="15.75">
      <c r="A73" s="55">
        <v>7</v>
      </c>
      <c r="B73" s="69" t="s">
        <v>104</v>
      </c>
      <c r="C73" s="31"/>
      <c r="D73" s="78"/>
      <c r="E73" s="78"/>
      <c r="F73" s="78"/>
      <c r="G73" s="78"/>
      <c r="H73" s="78"/>
      <c r="I73" s="78"/>
      <c r="J73" s="78"/>
      <c r="K73" s="78"/>
      <c r="L73" s="78"/>
      <c r="M73" s="78"/>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c r="AM73" s="79"/>
      <c r="AN73" s="79"/>
      <c r="AO73" s="79"/>
      <c r="AP73" s="79"/>
      <c r="AQ73" s="79"/>
      <c r="AR73" s="79"/>
      <c r="AS73" s="79"/>
      <c r="AT73" s="79"/>
      <c r="AU73" s="79"/>
      <c r="AV73" s="79"/>
      <c r="AW73" s="79"/>
      <c r="AX73" s="79"/>
      <c r="AY73" s="79"/>
      <c r="AZ73" s="79"/>
      <c r="BA73" s="79"/>
      <c r="BB73" s="79"/>
      <c r="BC73" s="79"/>
      <c r="IA73" s="20">
        <v>7</v>
      </c>
      <c r="IB73" s="20" t="s">
        <v>104</v>
      </c>
      <c r="IE73" s="21"/>
      <c r="IF73" s="21"/>
      <c r="IG73" s="21"/>
      <c r="IH73" s="21"/>
      <c r="II73" s="21"/>
    </row>
    <row r="74" spans="1:243" s="20" customFormat="1" ht="94.5">
      <c r="A74" s="55">
        <v>7.01</v>
      </c>
      <c r="B74" s="69" t="s">
        <v>105</v>
      </c>
      <c r="C74" s="31"/>
      <c r="D74" s="78"/>
      <c r="E74" s="78"/>
      <c r="F74" s="78"/>
      <c r="G74" s="78"/>
      <c r="H74" s="78"/>
      <c r="I74" s="78"/>
      <c r="J74" s="78"/>
      <c r="K74" s="78"/>
      <c r="L74" s="78"/>
      <c r="M74" s="78"/>
      <c r="N74" s="79"/>
      <c r="O74" s="79"/>
      <c r="P74" s="79"/>
      <c r="Q74" s="79"/>
      <c r="R74" s="79"/>
      <c r="S74" s="79"/>
      <c r="T74" s="79"/>
      <c r="U74" s="79"/>
      <c r="V74" s="79"/>
      <c r="W74" s="79"/>
      <c r="X74" s="79"/>
      <c r="Y74" s="79"/>
      <c r="Z74" s="79"/>
      <c r="AA74" s="79"/>
      <c r="AB74" s="79"/>
      <c r="AC74" s="79"/>
      <c r="AD74" s="79"/>
      <c r="AE74" s="79"/>
      <c r="AF74" s="79"/>
      <c r="AG74" s="79"/>
      <c r="AH74" s="79"/>
      <c r="AI74" s="79"/>
      <c r="AJ74" s="79"/>
      <c r="AK74" s="79"/>
      <c r="AL74" s="79"/>
      <c r="AM74" s="79"/>
      <c r="AN74" s="79"/>
      <c r="AO74" s="79"/>
      <c r="AP74" s="79"/>
      <c r="AQ74" s="79"/>
      <c r="AR74" s="79"/>
      <c r="AS74" s="79"/>
      <c r="AT74" s="79"/>
      <c r="AU74" s="79"/>
      <c r="AV74" s="79"/>
      <c r="AW74" s="79"/>
      <c r="AX74" s="79"/>
      <c r="AY74" s="79"/>
      <c r="AZ74" s="79"/>
      <c r="BA74" s="79"/>
      <c r="BB74" s="79"/>
      <c r="BC74" s="79"/>
      <c r="IA74" s="20">
        <v>7.01</v>
      </c>
      <c r="IB74" s="20" t="s">
        <v>105</v>
      </c>
      <c r="IE74" s="21"/>
      <c r="IF74" s="21"/>
      <c r="IG74" s="21"/>
      <c r="IH74" s="21"/>
      <c r="II74" s="21"/>
    </row>
    <row r="75" spans="1:243" s="20" customFormat="1" ht="42.75">
      <c r="A75" s="55">
        <v>7.02</v>
      </c>
      <c r="B75" s="69" t="s">
        <v>106</v>
      </c>
      <c r="C75" s="31"/>
      <c r="D75" s="70">
        <v>30</v>
      </c>
      <c r="E75" s="71" t="s">
        <v>44</v>
      </c>
      <c r="F75" s="54">
        <v>432.35</v>
      </c>
      <c r="G75" s="41"/>
      <c r="H75" s="35"/>
      <c r="I75" s="36" t="s">
        <v>33</v>
      </c>
      <c r="J75" s="37">
        <f t="shared" si="0"/>
        <v>1</v>
      </c>
      <c r="K75" s="35" t="s">
        <v>34</v>
      </c>
      <c r="L75" s="35" t="s">
        <v>4</v>
      </c>
      <c r="M75" s="38"/>
      <c r="N75" s="46"/>
      <c r="O75" s="46"/>
      <c r="P75" s="47"/>
      <c r="Q75" s="46"/>
      <c r="R75" s="46"/>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7"/>
      <c r="AZ75" s="47"/>
      <c r="BA75" s="49">
        <f t="shared" si="1"/>
        <v>12970.5</v>
      </c>
      <c r="BB75" s="48">
        <f t="shared" si="2"/>
        <v>12970.5</v>
      </c>
      <c r="BC75" s="53" t="str">
        <f t="shared" si="3"/>
        <v>INR  Twelve Thousand Nine Hundred &amp; Seventy  and Paise Fifty Only</v>
      </c>
      <c r="IA75" s="20">
        <v>7.02</v>
      </c>
      <c r="IB75" s="20" t="s">
        <v>106</v>
      </c>
      <c r="ID75" s="20">
        <v>30</v>
      </c>
      <c r="IE75" s="21" t="s">
        <v>44</v>
      </c>
      <c r="IF75" s="21"/>
      <c r="IG75" s="21"/>
      <c r="IH75" s="21"/>
      <c r="II75" s="21"/>
    </row>
    <row r="76" spans="1:243" s="20" customFormat="1" ht="110.25">
      <c r="A76" s="55">
        <v>7.03</v>
      </c>
      <c r="B76" s="69" t="s">
        <v>107</v>
      </c>
      <c r="C76" s="31"/>
      <c r="D76" s="78"/>
      <c r="E76" s="78"/>
      <c r="F76" s="78"/>
      <c r="G76" s="78"/>
      <c r="H76" s="78"/>
      <c r="I76" s="78"/>
      <c r="J76" s="78"/>
      <c r="K76" s="78"/>
      <c r="L76" s="78"/>
      <c r="M76" s="78"/>
      <c r="N76" s="79"/>
      <c r="O76" s="79"/>
      <c r="P76" s="79"/>
      <c r="Q76" s="79"/>
      <c r="R76" s="79"/>
      <c r="S76" s="79"/>
      <c r="T76" s="79"/>
      <c r="U76" s="79"/>
      <c r="V76" s="79"/>
      <c r="W76" s="79"/>
      <c r="X76" s="79"/>
      <c r="Y76" s="79"/>
      <c r="Z76" s="79"/>
      <c r="AA76" s="79"/>
      <c r="AB76" s="79"/>
      <c r="AC76" s="79"/>
      <c r="AD76" s="79"/>
      <c r="AE76" s="79"/>
      <c r="AF76" s="79"/>
      <c r="AG76" s="79"/>
      <c r="AH76" s="79"/>
      <c r="AI76" s="79"/>
      <c r="AJ76" s="79"/>
      <c r="AK76" s="79"/>
      <c r="AL76" s="79"/>
      <c r="AM76" s="79"/>
      <c r="AN76" s="79"/>
      <c r="AO76" s="79"/>
      <c r="AP76" s="79"/>
      <c r="AQ76" s="79"/>
      <c r="AR76" s="79"/>
      <c r="AS76" s="79"/>
      <c r="AT76" s="79"/>
      <c r="AU76" s="79"/>
      <c r="AV76" s="79"/>
      <c r="AW76" s="79"/>
      <c r="AX76" s="79"/>
      <c r="AY76" s="79"/>
      <c r="AZ76" s="79"/>
      <c r="BA76" s="79"/>
      <c r="BB76" s="79"/>
      <c r="BC76" s="79"/>
      <c r="IA76" s="20">
        <v>7.03</v>
      </c>
      <c r="IB76" s="20" t="s">
        <v>107</v>
      </c>
      <c r="IE76" s="21"/>
      <c r="IF76" s="21"/>
      <c r="IG76" s="21"/>
      <c r="IH76" s="21"/>
      <c r="II76" s="21"/>
    </row>
    <row r="77" spans="1:243" s="20" customFormat="1" ht="34.5" customHeight="1">
      <c r="A77" s="55">
        <v>7.04</v>
      </c>
      <c r="B77" s="69" t="s">
        <v>108</v>
      </c>
      <c r="C77" s="31"/>
      <c r="D77" s="70">
        <v>3</v>
      </c>
      <c r="E77" s="71" t="s">
        <v>47</v>
      </c>
      <c r="F77" s="54">
        <v>4900.88</v>
      </c>
      <c r="G77" s="41"/>
      <c r="H77" s="35"/>
      <c r="I77" s="36" t="s">
        <v>33</v>
      </c>
      <c r="J77" s="37">
        <f t="shared" si="0"/>
        <v>1</v>
      </c>
      <c r="K77" s="35" t="s">
        <v>34</v>
      </c>
      <c r="L77" s="35" t="s">
        <v>4</v>
      </c>
      <c r="M77" s="38"/>
      <c r="N77" s="46"/>
      <c r="O77" s="46"/>
      <c r="P77" s="47"/>
      <c r="Q77" s="46"/>
      <c r="R77" s="46"/>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c r="AX77" s="47"/>
      <c r="AY77" s="47"/>
      <c r="AZ77" s="47"/>
      <c r="BA77" s="49">
        <f t="shared" si="1"/>
        <v>14702.64</v>
      </c>
      <c r="BB77" s="48">
        <f t="shared" si="2"/>
        <v>14702.64</v>
      </c>
      <c r="BC77" s="53" t="str">
        <f t="shared" si="3"/>
        <v>INR  Fourteen Thousand Seven Hundred &amp; Two  and Paise Sixty Four Only</v>
      </c>
      <c r="IA77" s="20">
        <v>7.04</v>
      </c>
      <c r="IB77" s="20" t="s">
        <v>108</v>
      </c>
      <c r="ID77" s="20">
        <v>3</v>
      </c>
      <c r="IE77" s="21" t="s">
        <v>47</v>
      </c>
      <c r="IF77" s="21"/>
      <c r="IG77" s="21"/>
      <c r="IH77" s="21"/>
      <c r="II77" s="21"/>
    </row>
    <row r="78" spans="1:243" s="20" customFormat="1" ht="15.75">
      <c r="A78" s="55">
        <v>8</v>
      </c>
      <c r="B78" s="69" t="s">
        <v>109</v>
      </c>
      <c r="C78" s="31"/>
      <c r="D78" s="78"/>
      <c r="E78" s="78"/>
      <c r="F78" s="78"/>
      <c r="G78" s="78"/>
      <c r="H78" s="78"/>
      <c r="I78" s="78"/>
      <c r="J78" s="78"/>
      <c r="K78" s="78"/>
      <c r="L78" s="78"/>
      <c r="M78" s="78"/>
      <c r="N78" s="79"/>
      <c r="O78" s="79"/>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IA78" s="20">
        <v>8</v>
      </c>
      <c r="IB78" s="20" t="s">
        <v>109</v>
      </c>
      <c r="IE78" s="21"/>
      <c r="IF78" s="21"/>
      <c r="IG78" s="21"/>
      <c r="IH78" s="21"/>
      <c r="II78" s="21"/>
    </row>
    <row r="79" spans="1:243" s="20" customFormat="1" ht="127.5" customHeight="1">
      <c r="A79" s="55">
        <v>8.01</v>
      </c>
      <c r="B79" s="69" t="s">
        <v>110</v>
      </c>
      <c r="C79" s="31"/>
      <c r="D79" s="70">
        <v>2.7</v>
      </c>
      <c r="E79" s="71" t="s">
        <v>119</v>
      </c>
      <c r="F79" s="54">
        <v>4985.93</v>
      </c>
      <c r="G79" s="41"/>
      <c r="H79" s="35"/>
      <c r="I79" s="36" t="s">
        <v>33</v>
      </c>
      <c r="J79" s="37">
        <f t="shared" si="0"/>
        <v>1</v>
      </c>
      <c r="K79" s="35" t="s">
        <v>34</v>
      </c>
      <c r="L79" s="35" t="s">
        <v>4</v>
      </c>
      <c r="M79" s="38"/>
      <c r="N79" s="46"/>
      <c r="O79" s="46"/>
      <c r="P79" s="47"/>
      <c r="Q79" s="46"/>
      <c r="R79" s="46"/>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c r="AZ79" s="47"/>
      <c r="BA79" s="49">
        <f t="shared" si="1"/>
        <v>13462.01</v>
      </c>
      <c r="BB79" s="48">
        <f t="shared" si="2"/>
        <v>13462.01</v>
      </c>
      <c r="BC79" s="53" t="str">
        <f t="shared" si="3"/>
        <v>INR  Thirteen Thousand Four Hundred &amp; Sixty Two  and Paise One Only</v>
      </c>
      <c r="IA79" s="20">
        <v>8.01</v>
      </c>
      <c r="IB79" s="72" t="s">
        <v>110</v>
      </c>
      <c r="ID79" s="20">
        <v>2.7</v>
      </c>
      <c r="IE79" s="21" t="s">
        <v>119</v>
      </c>
      <c r="IF79" s="21"/>
      <c r="IG79" s="21"/>
      <c r="IH79" s="21"/>
      <c r="II79" s="21"/>
    </row>
    <row r="80" spans="1:243" s="20" customFormat="1" ht="49.5" customHeight="1">
      <c r="A80" s="55">
        <v>8.02</v>
      </c>
      <c r="B80" s="69" t="s">
        <v>111</v>
      </c>
      <c r="C80" s="31"/>
      <c r="D80" s="78"/>
      <c r="E80" s="78"/>
      <c r="F80" s="78"/>
      <c r="G80" s="78"/>
      <c r="H80" s="78"/>
      <c r="I80" s="78"/>
      <c r="J80" s="78"/>
      <c r="K80" s="78"/>
      <c r="L80" s="78"/>
      <c r="M80" s="78"/>
      <c r="N80" s="79"/>
      <c r="O80" s="79"/>
      <c r="P80" s="79"/>
      <c r="Q80" s="79"/>
      <c r="R80" s="79"/>
      <c r="S80" s="79"/>
      <c r="T80" s="79"/>
      <c r="U80" s="79"/>
      <c r="V80" s="79"/>
      <c r="W80" s="79"/>
      <c r="X80" s="79"/>
      <c r="Y80" s="79"/>
      <c r="Z80" s="79"/>
      <c r="AA80" s="79"/>
      <c r="AB80" s="79"/>
      <c r="AC80" s="79"/>
      <c r="AD80" s="79"/>
      <c r="AE80" s="79"/>
      <c r="AF80" s="79"/>
      <c r="AG80" s="79"/>
      <c r="AH80" s="79"/>
      <c r="AI80" s="79"/>
      <c r="AJ80" s="79"/>
      <c r="AK80" s="79"/>
      <c r="AL80" s="79"/>
      <c r="AM80" s="79"/>
      <c r="AN80" s="79"/>
      <c r="AO80" s="79"/>
      <c r="AP80" s="79"/>
      <c r="AQ80" s="79"/>
      <c r="AR80" s="79"/>
      <c r="AS80" s="79"/>
      <c r="AT80" s="79"/>
      <c r="AU80" s="79"/>
      <c r="AV80" s="79"/>
      <c r="AW80" s="79"/>
      <c r="AX80" s="79"/>
      <c r="AY80" s="79"/>
      <c r="AZ80" s="79"/>
      <c r="BA80" s="79"/>
      <c r="BB80" s="79"/>
      <c r="BC80" s="79"/>
      <c r="IA80" s="20">
        <v>8.02</v>
      </c>
      <c r="IB80" s="72" t="s">
        <v>111</v>
      </c>
      <c r="IE80" s="21"/>
      <c r="IF80" s="21"/>
      <c r="IG80" s="21"/>
      <c r="IH80" s="21"/>
      <c r="II80" s="21"/>
    </row>
    <row r="81" spans="1:243" s="20" customFormat="1" ht="42.75">
      <c r="A81" s="55">
        <v>8.03</v>
      </c>
      <c r="B81" s="69" t="s">
        <v>86</v>
      </c>
      <c r="C81" s="31"/>
      <c r="D81" s="70">
        <v>3</v>
      </c>
      <c r="E81" s="71" t="s">
        <v>120</v>
      </c>
      <c r="F81" s="54">
        <v>615.52</v>
      </c>
      <c r="G81" s="41"/>
      <c r="H81" s="35"/>
      <c r="I81" s="36" t="s">
        <v>33</v>
      </c>
      <c r="J81" s="37">
        <f t="shared" si="0"/>
        <v>1</v>
      </c>
      <c r="K81" s="35" t="s">
        <v>34</v>
      </c>
      <c r="L81" s="35" t="s">
        <v>4</v>
      </c>
      <c r="M81" s="38"/>
      <c r="N81" s="46"/>
      <c r="O81" s="46"/>
      <c r="P81" s="47"/>
      <c r="Q81" s="46"/>
      <c r="R81" s="46"/>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c r="AX81" s="47"/>
      <c r="AY81" s="47"/>
      <c r="AZ81" s="47"/>
      <c r="BA81" s="49">
        <f t="shared" si="1"/>
        <v>1846.56</v>
      </c>
      <c r="BB81" s="48">
        <f t="shared" si="2"/>
        <v>1846.56</v>
      </c>
      <c r="BC81" s="53" t="str">
        <f t="shared" si="3"/>
        <v>INR  One Thousand Eight Hundred &amp; Forty Six  and Paise Fifty Six Only</v>
      </c>
      <c r="IA81" s="20">
        <v>8.03</v>
      </c>
      <c r="IB81" s="20" t="s">
        <v>86</v>
      </c>
      <c r="ID81" s="20">
        <v>3</v>
      </c>
      <c r="IE81" s="21" t="s">
        <v>120</v>
      </c>
      <c r="IF81" s="21"/>
      <c r="IG81" s="21"/>
      <c r="IH81" s="21"/>
      <c r="II81" s="21"/>
    </row>
    <row r="82" spans="1:243" s="20" customFormat="1" ht="63">
      <c r="A82" s="55">
        <v>8.04</v>
      </c>
      <c r="B82" s="69" t="s">
        <v>112</v>
      </c>
      <c r="C82" s="31"/>
      <c r="D82" s="78"/>
      <c r="E82" s="78"/>
      <c r="F82" s="78"/>
      <c r="G82" s="78"/>
      <c r="H82" s="78"/>
      <c r="I82" s="78"/>
      <c r="J82" s="78"/>
      <c r="K82" s="78"/>
      <c r="L82" s="78"/>
      <c r="M82" s="78"/>
      <c r="N82" s="79"/>
      <c r="O82" s="79"/>
      <c r="P82" s="79"/>
      <c r="Q82" s="79"/>
      <c r="R82" s="79"/>
      <c r="S82" s="79"/>
      <c r="T82" s="79"/>
      <c r="U82" s="79"/>
      <c r="V82" s="79"/>
      <c r="W82" s="79"/>
      <c r="X82" s="79"/>
      <c r="Y82" s="79"/>
      <c r="Z82" s="79"/>
      <c r="AA82" s="79"/>
      <c r="AB82" s="79"/>
      <c r="AC82" s="79"/>
      <c r="AD82" s="79"/>
      <c r="AE82" s="79"/>
      <c r="AF82" s="79"/>
      <c r="AG82" s="79"/>
      <c r="AH82" s="79"/>
      <c r="AI82" s="79"/>
      <c r="AJ82" s="79"/>
      <c r="AK82" s="79"/>
      <c r="AL82" s="79"/>
      <c r="AM82" s="79"/>
      <c r="AN82" s="79"/>
      <c r="AO82" s="79"/>
      <c r="AP82" s="79"/>
      <c r="AQ82" s="79"/>
      <c r="AR82" s="79"/>
      <c r="AS82" s="79"/>
      <c r="AT82" s="79"/>
      <c r="AU82" s="79"/>
      <c r="AV82" s="79"/>
      <c r="AW82" s="79"/>
      <c r="AX82" s="79"/>
      <c r="AY82" s="79"/>
      <c r="AZ82" s="79"/>
      <c r="BA82" s="79"/>
      <c r="BB82" s="79"/>
      <c r="BC82" s="79"/>
      <c r="IA82" s="20">
        <v>8.04</v>
      </c>
      <c r="IB82" s="20" t="s">
        <v>112</v>
      </c>
      <c r="IE82" s="21"/>
      <c r="IF82" s="21"/>
      <c r="IG82" s="21"/>
      <c r="IH82" s="21"/>
      <c r="II82" s="21"/>
    </row>
    <row r="83" spans="1:243" s="20" customFormat="1" ht="33" customHeight="1">
      <c r="A83" s="55">
        <v>8.05</v>
      </c>
      <c r="B83" s="69" t="s">
        <v>76</v>
      </c>
      <c r="C83" s="31"/>
      <c r="D83" s="70">
        <v>7</v>
      </c>
      <c r="E83" s="71" t="s">
        <v>120</v>
      </c>
      <c r="F83" s="54">
        <v>3359.05</v>
      </c>
      <c r="G83" s="41"/>
      <c r="H83" s="35"/>
      <c r="I83" s="36" t="s">
        <v>33</v>
      </c>
      <c r="J83" s="37">
        <f t="shared" si="0"/>
        <v>1</v>
      </c>
      <c r="K83" s="35" t="s">
        <v>34</v>
      </c>
      <c r="L83" s="35" t="s">
        <v>4</v>
      </c>
      <c r="M83" s="38"/>
      <c r="N83" s="46"/>
      <c r="O83" s="46"/>
      <c r="P83" s="47"/>
      <c r="Q83" s="46"/>
      <c r="R83" s="46"/>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7"/>
      <c r="AW83" s="47"/>
      <c r="AX83" s="47"/>
      <c r="AY83" s="47"/>
      <c r="AZ83" s="47"/>
      <c r="BA83" s="49">
        <f t="shared" si="1"/>
        <v>23513.35</v>
      </c>
      <c r="BB83" s="48">
        <f t="shared" si="2"/>
        <v>23513.35</v>
      </c>
      <c r="BC83" s="53" t="str">
        <f t="shared" si="3"/>
        <v>INR  Twenty Three Thousand Five Hundred &amp; Thirteen  and Paise Thirty Five Only</v>
      </c>
      <c r="IA83" s="20">
        <v>8.05</v>
      </c>
      <c r="IB83" s="20" t="s">
        <v>76</v>
      </c>
      <c r="ID83" s="20">
        <v>7</v>
      </c>
      <c r="IE83" s="21" t="s">
        <v>120</v>
      </c>
      <c r="IF83" s="21"/>
      <c r="IG83" s="21"/>
      <c r="IH83" s="21"/>
      <c r="II83" s="21"/>
    </row>
    <row r="84" spans="1:243" s="20" customFormat="1" ht="409.5">
      <c r="A84" s="55">
        <v>8.06</v>
      </c>
      <c r="B84" s="69" t="s">
        <v>113</v>
      </c>
      <c r="C84" s="31"/>
      <c r="D84" s="70">
        <v>1</v>
      </c>
      <c r="E84" s="71" t="s">
        <v>121</v>
      </c>
      <c r="F84" s="54">
        <v>236662.87</v>
      </c>
      <c r="G84" s="41"/>
      <c r="H84" s="35"/>
      <c r="I84" s="36" t="s">
        <v>33</v>
      </c>
      <c r="J84" s="37">
        <f t="shared" si="0"/>
        <v>1</v>
      </c>
      <c r="K84" s="35" t="s">
        <v>34</v>
      </c>
      <c r="L84" s="35" t="s">
        <v>4</v>
      </c>
      <c r="M84" s="38"/>
      <c r="N84" s="46"/>
      <c r="O84" s="46"/>
      <c r="P84" s="47"/>
      <c r="Q84" s="46"/>
      <c r="R84" s="46"/>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7"/>
      <c r="AW84" s="47"/>
      <c r="AX84" s="47"/>
      <c r="AY84" s="47"/>
      <c r="AZ84" s="47"/>
      <c r="BA84" s="49">
        <f t="shared" si="1"/>
        <v>236662.87</v>
      </c>
      <c r="BB84" s="48">
        <f t="shared" si="2"/>
        <v>236662.87</v>
      </c>
      <c r="BC84" s="53" t="str">
        <f t="shared" si="3"/>
        <v>INR  Two Lakh Thirty Six Thousand Six Hundred &amp; Sixty Two  and Paise Eighty Seven Only</v>
      </c>
      <c r="IA84" s="20">
        <v>8.06</v>
      </c>
      <c r="IB84" s="72" t="s">
        <v>113</v>
      </c>
      <c r="ID84" s="20">
        <v>1</v>
      </c>
      <c r="IE84" s="21" t="s">
        <v>121</v>
      </c>
      <c r="IF84" s="21"/>
      <c r="IG84" s="21"/>
      <c r="IH84" s="21"/>
      <c r="II84" s="21"/>
    </row>
    <row r="85" spans="1:243" s="20" customFormat="1" ht="409.5">
      <c r="A85" s="55">
        <v>8.07</v>
      </c>
      <c r="B85" s="69" t="s">
        <v>114</v>
      </c>
      <c r="C85" s="31"/>
      <c r="D85" s="70">
        <v>2</v>
      </c>
      <c r="E85" s="71" t="s">
        <v>121</v>
      </c>
      <c r="F85" s="54">
        <v>217281.02</v>
      </c>
      <c r="G85" s="41"/>
      <c r="H85" s="35"/>
      <c r="I85" s="36" t="s">
        <v>33</v>
      </c>
      <c r="J85" s="37">
        <f t="shared" si="0"/>
        <v>1</v>
      </c>
      <c r="K85" s="35" t="s">
        <v>34</v>
      </c>
      <c r="L85" s="35" t="s">
        <v>4</v>
      </c>
      <c r="M85" s="38"/>
      <c r="N85" s="46"/>
      <c r="O85" s="46"/>
      <c r="P85" s="47"/>
      <c r="Q85" s="46"/>
      <c r="R85" s="46"/>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47"/>
      <c r="AY85" s="47"/>
      <c r="AZ85" s="47"/>
      <c r="BA85" s="49">
        <f t="shared" si="1"/>
        <v>434562.04</v>
      </c>
      <c r="BB85" s="48">
        <f t="shared" si="2"/>
        <v>434562.04</v>
      </c>
      <c r="BC85" s="53" t="str">
        <f t="shared" si="3"/>
        <v>INR  Four Lakh Thirty Four Thousand Five Hundred &amp; Sixty Two  and Paise Four Only</v>
      </c>
      <c r="IA85" s="20">
        <v>8.07</v>
      </c>
      <c r="IB85" s="72" t="s">
        <v>114</v>
      </c>
      <c r="ID85" s="20">
        <v>2</v>
      </c>
      <c r="IE85" s="21" t="s">
        <v>121</v>
      </c>
      <c r="IF85" s="21"/>
      <c r="IG85" s="21"/>
      <c r="IH85" s="21"/>
      <c r="II85" s="21"/>
    </row>
    <row r="86" spans="1:243" s="20" customFormat="1" ht="80.25" customHeight="1">
      <c r="A86" s="55">
        <v>8.08</v>
      </c>
      <c r="B86" s="69" t="s">
        <v>115</v>
      </c>
      <c r="C86" s="31"/>
      <c r="D86" s="70">
        <v>6</v>
      </c>
      <c r="E86" s="71" t="s">
        <v>120</v>
      </c>
      <c r="F86" s="54">
        <v>20294.61</v>
      </c>
      <c r="G86" s="41"/>
      <c r="H86" s="35"/>
      <c r="I86" s="36" t="s">
        <v>33</v>
      </c>
      <c r="J86" s="37">
        <f t="shared" si="0"/>
        <v>1</v>
      </c>
      <c r="K86" s="35" t="s">
        <v>34</v>
      </c>
      <c r="L86" s="35" t="s">
        <v>4</v>
      </c>
      <c r="M86" s="38"/>
      <c r="N86" s="46"/>
      <c r="O86" s="46"/>
      <c r="P86" s="47"/>
      <c r="Q86" s="46"/>
      <c r="R86" s="46"/>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7"/>
      <c r="AY86" s="47"/>
      <c r="AZ86" s="47"/>
      <c r="BA86" s="49">
        <f t="shared" si="1"/>
        <v>121767.66</v>
      </c>
      <c r="BB86" s="48">
        <f t="shared" si="2"/>
        <v>121767.66</v>
      </c>
      <c r="BC86" s="53" t="str">
        <f t="shared" si="3"/>
        <v>INR  One Lakh Twenty One Thousand Seven Hundred &amp; Sixty Seven  and Paise Sixty Six Only</v>
      </c>
      <c r="IA86" s="20">
        <v>8.08</v>
      </c>
      <c r="IB86" s="20" t="s">
        <v>115</v>
      </c>
      <c r="ID86" s="20">
        <v>6</v>
      </c>
      <c r="IE86" s="21" t="s">
        <v>120</v>
      </c>
      <c r="IF86" s="21"/>
      <c r="IG86" s="21"/>
      <c r="IH86" s="21"/>
      <c r="II86" s="21"/>
    </row>
    <row r="87" spans="1:243" s="20" customFormat="1" ht="109.5" customHeight="1">
      <c r="A87" s="55">
        <v>8.09</v>
      </c>
      <c r="B87" s="69" t="s">
        <v>116</v>
      </c>
      <c r="C87" s="31"/>
      <c r="D87" s="70">
        <v>6</v>
      </c>
      <c r="E87" s="71" t="s">
        <v>120</v>
      </c>
      <c r="F87" s="54">
        <v>3753.62</v>
      </c>
      <c r="G87" s="41"/>
      <c r="H87" s="35"/>
      <c r="I87" s="36" t="s">
        <v>33</v>
      </c>
      <c r="J87" s="37">
        <f t="shared" si="0"/>
        <v>1</v>
      </c>
      <c r="K87" s="35" t="s">
        <v>34</v>
      </c>
      <c r="L87" s="35" t="s">
        <v>4</v>
      </c>
      <c r="M87" s="38"/>
      <c r="N87" s="46"/>
      <c r="O87" s="46"/>
      <c r="P87" s="47"/>
      <c r="Q87" s="46"/>
      <c r="R87" s="46"/>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c r="AZ87" s="47"/>
      <c r="BA87" s="49">
        <f t="shared" si="1"/>
        <v>22521.72</v>
      </c>
      <c r="BB87" s="48">
        <f t="shared" si="2"/>
        <v>22521.72</v>
      </c>
      <c r="BC87" s="53" t="str">
        <f t="shared" si="3"/>
        <v>INR  Twenty Two Thousand Five Hundred &amp; Twenty One  and Paise Seventy Two Only</v>
      </c>
      <c r="IA87" s="20">
        <v>8.09</v>
      </c>
      <c r="IB87" s="20" t="s">
        <v>116</v>
      </c>
      <c r="ID87" s="20">
        <v>6</v>
      </c>
      <c r="IE87" s="21" t="s">
        <v>120</v>
      </c>
      <c r="IF87" s="21"/>
      <c r="IG87" s="21"/>
      <c r="IH87" s="21"/>
      <c r="II87" s="21"/>
    </row>
    <row r="88" spans="1:55" ht="31.5" customHeight="1">
      <c r="A88" s="64" t="s">
        <v>35</v>
      </c>
      <c r="B88" s="42"/>
      <c r="C88" s="43"/>
      <c r="D88" s="59"/>
      <c r="E88" s="59"/>
      <c r="F88" s="59"/>
      <c r="G88" s="32"/>
      <c r="H88" s="44"/>
      <c r="I88" s="44"/>
      <c r="J88" s="44"/>
      <c r="K88" s="44"/>
      <c r="L88" s="45"/>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52">
        <f>SUM(BA13:BA87)</f>
        <v>1425241.55</v>
      </c>
      <c r="BB88" s="52">
        <f>SUM(BB13:BB87)</f>
        <v>1425241.55</v>
      </c>
      <c r="BC88" s="68" t="str">
        <f>SpellNumber($E$2,BB88)</f>
        <v>INR  Fourteen Lakh Twenty Five Thousand Two Hundred &amp; Forty One  and Paise Fifty Five Only</v>
      </c>
    </row>
    <row r="89" spans="1:55" ht="46.5" customHeight="1">
      <c r="A89" s="65" t="s">
        <v>36</v>
      </c>
      <c r="B89" s="23"/>
      <c r="C89" s="24"/>
      <c r="D89" s="56"/>
      <c r="E89" s="57" t="s">
        <v>45</v>
      </c>
      <c r="F89" s="58"/>
      <c r="G89" s="25"/>
      <c r="H89" s="26"/>
      <c r="I89" s="26"/>
      <c r="J89" s="26"/>
      <c r="K89" s="27"/>
      <c r="L89" s="28"/>
      <c r="M89" s="29"/>
      <c r="N89" s="30"/>
      <c r="O89" s="20"/>
      <c r="P89" s="20"/>
      <c r="Q89" s="20"/>
      <c r="R89" s="20"/>
      <c r="S89" s="2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50">
        <f>IF(ISBLANK(F89),0,IF(E89="Excess (+)",ROUND(BA88+(BA88*F89),2),IF(E89="Less (-)",ROUND(BA88+(BA88*F89*(-1)),2),IF(E89="At Par",BA88,0))))</f>
        <v>0</v>
      </c>
      <c r="BB89" s="51">
        <f>ROUND(BA89,0)</f>
        <v>0</v>
      </c>
      <c r="BC89" s="34" t="str">
        <f>SpellNumber($E$2,BB89)</f>
        <v>INR Zero Only</v>
      </c>
    </row>
    <row r="90" spans="1:55" ht="45.75" customHeight="1">
      <c r="A90" s="66" t="s">
        <v>37</v>
      </c>
      <c r="B90" s="22"/>
      <c r="C90" s="73" t="str">
        <f>SpellNumber($E$2,BB89)</f>
        <v>INR Zero Only</v>
      </c>
      <c r="D90" s="73"/>
      <c r="E90" s="73"/>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73"/>
      <c r="AM90" s="73"/>
      <c r="AN90" s="73"/>
      <c r="AO90" s="73"/>
      <c r="AP90" s="73"/>
      <c r="AQ90" s="73"/>
      <c r="AR90" s="73"/>
      <c r="AS90" s="73"/>
      <c r="AT90" s="73"/>
      <c r="AU90" s="73"/>
      <c r="AV90" s="73"/>
      <c r="AW90" s="73"/>
      <c r="AX90" s="73"/>
      <c r="AY90" s="73"/>
      <c r="AZ90" s="73"/>
      <c r="BA90" s="73"/>
      <c r="BB90" s="73"/>
      <c r="BC90" s="73"/>
    </row>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20" ht="15"/>
    <row r="2021" ht="15"/>
    <row r="2022" ht="15"/>
    <row r="2023" ht="15"/>
    <row r="2024" ht="15"/>
    <row r="2025" ht="15"/>
    <row r="2026" ht="15"/>
    <row r="2027" ht="15"/>
    <row r="2028" ht="15"/>
    <row r="2029" ht="15"/>
    <row r="2030" ht="15"/>
    <row r="2031" ht="15"/>
    <row r="2032" ht="15"/>
    <row r="2033" ht="15"/>
  </sheetData>
  <sheetProtection password="8F23" sheet="1"/>
  <mergeCells count="45">
    <mergeCell ref="D76:BC76"/>
    <mergeCell ref="D78:BC78"/>
    <mergeCell ref="D80:BC80"/>
    <mergeCell ref="D82:BC82"/>
    <mergeCell ref="D62:BC62"/>
    <mergeCell ref="D64:BC64"/>
    <mergeCell ref="D69:BC69"/>
    <mergeCell ref="D67:BC67"/>
    <mergeCell ref="D71:BC71"/>
    <mergeCell ref="D74:BC74"/>
    <mergeCell ref="D73:BC73"/>
    <mergeCell ref="D49:BC49"/>
    <mergeCell ref="D50:BC50"/>
    <mergeCell ref="D52:BC52"/>
    <mergeCell ref="D54:BC54"/>
    <mergeCell ref="D56:BC56"/>
    <mergeCell ref="D59:BC59"/>
    <mergeCell ref="D35:BC35"/>
    <mergeCell ref="D38:BC38"/>
    <mergeCell ref="D40:BC40"/>
    <mergeCell ref="D42:BC42"/>
    <mergeCell ref="D44:BC44"/>
    <mergeCell ref="D46:BC46"/>
    <mergeCell ref="D25:BC25"/>
    <mergeCell ref="D26:BC26"/>
    <mergeCell ref="D28:BC28"/>
    <mergeCell ref="D29:BC29"/>
    <mergeCell ref="D31:BC31"/>
    <mergeCell ref="D32:BC32"/>
    <mergeCell ref="D17:BC17"/>
    <mergeCell ref="D16:BC16"/>
    <mergeCell ref="D19:BC19"/>
    <mergeCell ref="D20:BC20"/>
    <mergeCell ref="D22:BC22"/>
    <mergeCell ref="D23:BC23"/>
    <mergeCell ref="C90:BC90"/>
    <mergeCell ref="A1:L1"/>
    <mergeCell ref="A4:BC4"/>
    <mergeCell ref="A5:BC5"/>
    <mergeCell ref="A6:BC6"/>
    <mergeCell ref="A7:BC7"/>
    <mergeCell ref="A9:BC9"/>
    <mergeCell ref="D13:BC13"/>
    <mergeCell ref="B8:BC8"/>
    <mergeCell ref="D14:BC14"/>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89">
      <formula1>IF(E89="Select",-1,IF(E89="At Par",0,0))</formula1>
      <formula2>IF(E89="Select",-1,IF(E89="At Par",0,0.99))</formula2>
    </dataValidation>
    <dataValidation type="list" allowBlank="1" showErrorMessage="1" sqref="E89">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89">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89">
      <formula1>0</formula1>
      <formula2>IF(#REF!&lt;&gt;"Select",99.9,0)</formula2>
    </dataValidation>
    <dataValidation allowBlank="1" showInputMessage="1" showErrorMessage="1" promptTitle="Units" prompt="Please enter Units in text" sqref="D15:E15 D18:E18 D21:E21 D24:E24 D27:E27 D30:E30 D33:E34 D36:E37 D39:E39 D41:E41 D43:E43 D45:E45 D47:E48 D51:E51 D53:E53 D55:E55 D57:E58 D60:E61 D63:E63 D68:E68 D65:E66 D70:E70 D72:E72 D75:E75 D77:E77 D79:E79 D81:E81 D83:E87">
      <formula1>0</formula1>
      <formula2>0</formula2>
    </dataValidation>
    <dataValidation type="decimal" allowBlank="1" showInputMessage="1" showErrorMessage="1" promptTitle="Quantity" prompt="Please enter the Quantity for this item. " errorTitle="Invalid Entry" error="Only Numeric Values are allowed. " sqref="F15 F18 F21 F24 F27 F30 F33:F34 F36:F37 F39 F41 F43 F45 F47:F48 F51 F53 F55 F57:F58 F60:F61 F63 F68 F65:F66 F70 F72 F75 F77 F79 F81 F83:F87">
      <formula1>0</formula1>
      <formula2>999999999999999</formula2>
    </dataValidation>
    <dataValidation type="list" allowBlank="1" showErrorMessage="1" sqref="D13:D14 D16:D17 K15 K18 D19:D20 K21 D22:D23 K24 D25:D26 K27 D28:D29 K30 D31:D32 K33:K34 D35 K36:K37 D38 K39 D40 K41 D42 K43 D44 K45 D46 K47:K48 D49:D50 K51 D52 K53 D54 K55 D56 K57:K58 D59 K60:K61 D62 K63 D64 D69 D67 K65:K66 K68 K70 D71 D73:D74 K72 K75 D76 K77 D78 K79 D80 K81 K83:K87 D82">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1:H21 G24:H24 G27:H27 G30:H30 G33:H34 G36:H37 G39:H39 G41:H41 G43:H43 G45:H45 G47:H48 G51:H51 G53:H53 G55:H55 G57:H58 G60:H61 G63:H63 G68:H68 G65:H66 G70:H70 G72:H72 G75:H75 G77:H77 G79:H79 G81:H81 G83:H87">
      <formula1>0</formula1>
      <formula2>999999999999999</formula2>
    </dataValidation>
    <dataValidation allowBlank="1" showInputMessage="1" showErrorMessage="1" promptTitle="Addition / Deduction" prompt="Please Choose the correct One" sqref="J15 J18 J21 J24 J27 J30 J33:J34 J36:J37 J39 J41 J43 J45 J47:J48 J51 J53 J55 J57:J58 J60:J61 J63 J68 J65:J66 J70 J72 J75 J77 J79 J81 J83:J87">
      <formula1>0</formula1>
      <formula2>0</formula2>
    </dataValidation>
    <dataValidation type="list" showErrorMessage="1" sqref="I15 I18 I21 I24 I27 I30 I33:I34 I36:I37 I39 I41 I43 I45 I47:I48 I51 I53 I55 I57:I58 I60:I61 I63 I68 I65:I66 I70 I72 I75 I77 I79 I81 I83:I87">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1:O21 N24:O24 N27:O27 N30:O30 N33:O34 N36:O37 N39:O39 N41:O41 N43:O43 N45:O45 N47:O48 N51:O51 N53:O53 N55:O55 N57:O58 N60:O61 N63:O63 N68:O68 N65:O66 N70:O70 N72:O72 N75:O75 N77:O77 N79:O79 N81:O81 N83:O8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1 R24 R27 R30 R33:R34 R36:R37 R39 R41 R43 R45 R47:R48 R51 R53 R55 R57:R58 R60:R61 R63 R68 R65:R66 R70 R72 R75 R77 R79 R81 R83:R8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1 Q24 Q27 Q30 Q33:Q34 Q36:Q37 Q39 Q41 Q43 Q45 Q47:Q48 Q51 Q53 Q55 Q57:Q58 Q60:Q61 Q63 Q68 Q65:Q66 Q70 Q72 Q75 Q77 Q79 Q81 Q83:Q87">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1 M24 M27 M30 M33:M34 M36:M37 M39 M41 M43 M45 M47:M48 M51 M53 M55 M57:M58 M60:M61 M63 M68 M65:M66 M70 M72 M75 M77 M79 M81 M83:M87">
      <formula1>0</formula1>
      <formula2>999999999999999</formula2>
    </dataValidation>
    <dataValidation type="list" allowBlank="1" showInputMessage="1" showErrorMessage="1" sqref="L82 L83 L84 L85 L13 L14 L15 L16 L17 L18 L19 L20 L21 L22 L23 L24 L25 L26 L27 L28 L29 L30 L31 L32 L33 L34 L35 L36 L37 L38 L39 L40 L41 L42 L43 L44 L45 L46 L47 L48 L49 L50 L51 L52 L53 L54 L55 L56 L57 L58 L59 L60 L61 L62 L63 L64 L65 L66 L67 L68 L69 L70 L71 L72 L73 L74 L75 L76 L77 L78 L79 L80 L81 L87 L86">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87">
      <formula1>0</formula1>
      <formula2>0</formula2>
    </dataValidation>
    <dataValidation type="decimal" allowBlank="1" showErrorMessage="1" errorTitle="Invalid Entry" error="Only Numeric Values are allowed. " sqref="A13:A87">
      <formula1>0</formula1>
      <formula2>999999999999999</formula2>
    </dataValidation>
  </dataValidations>
  <printOptions/>
  <pageMargins left="0.45" right="0.2" top="0.75" bottom="0.75" header="0.511805555555556" footer="0.511805555555556"/>
  <pageSetup horizontalDpi="300" verticalDpi="300" orientation="landscape" paperSize="9" scale="67" r:id="rId4"/>
  <rowBreaks count="1" manualBreakCount="1">
    <brk id="48"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11" sqref="N11"/>
    </sheetView>
  </sheetViews>
  <sheetFormatPr defaultColWidth="9.140625" defaultRowHeight="15"/>
  <sheetData>
    <row r="6" spans="5:11" ht="14.25">
      <c r="E6" s="81" t="s">
        <v>38</v>
      </c>
      <c r="F6" s="81"/>
      <c r="G6" s="81"/>
      <c r="H6" s="81"/>
      <c r="I6" s="81"/>
      <c r="J6" s="81"/>
      <c r="K6" s="81"/>
    </row>
    <row r="7" spans="5:11" ht="14.25">
      <c r="E7" s="82"/>
      <c r="F7" s="82"/>
      <c r="G7" s="82"/>
      <c r="H7" s="82"/>
      <c r="I7" s="82"/>
      <c r="J7" s="82"/>
      <c r="K7" s="82"/>
    </row>
    <row r="8" spans="5:11" ht="14.25">
      <c r="E8" s="82"/>
      <c r="F8" s="82"/>
      <c r="G8" s="82"/>
      <c r="H8" s="82"/>
      <c r="I8" s="82"/>
      <c r="J8" s="82"/>
      <c r="K8" s="82"/>
    </row>
    <row r="9" spans="5:11" ht="14.25">
      <c r="E9" s="82"/>
      <c r="F9" s="82"/>
      <c r="G9" s="82"/>
      <c r="H9" s="82"/>
      <c r="I9" s="82"/>
      <c r="J9" s="82"/>
      <c r="K9" s="82"/>
    </row>
    <row r="10" spans="5:11" ht="14.25">
      <c r="E10" s="82"/>
      <c r="F10" s="82"/>
      <c r="G10" s="82"/>
      <c r="H10" s="82"/>
      <c r="I10" s="82"/>
      <c r="J10" s="82"/>
      <c r="K10" s="82"/>
    </row>
    <row r="11" spans="5:11" ht="14.25">
      <c r="E11" s="82"/>
      <c r="F11" s="82"/>
      <c r="G11" s="82"/>
      <c r="H11" s="82"/>
      <c r="I11" s="82"/>
      <c r="J11" s="82"/>
      <c r="K11" s="82"/>
    </row>
    <row r="12" spans="5:11" ht="14.25">
      <c r="E12" s="82"/>
      <c r="F12" s="82"/>
      <c r="G12" s="82"/>
      <c r="H12" s="82"/>
      <c r="I12" s="82"/>
      <c r="J12" s="82"/>
      <c r="K12" s="82"/>
    </row>
    <row r="13" spans="5:11" ht="14.25">
      <c r="E13" s="82"/>
      <c r="F13" s="82"/>
      <c r="G13" s="82"/>
      <c r="H13" s="82"/>
      <c r="I13" s="82"/>
      <c r="J13" s="82"/>
      <c r="K13" s="82"/>
    </row>
    <row r="14" spans="5:11" ht="14.2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2022-09-30T07:11:17Z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