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<sst xmlns="http://schemas.openxmlformats.org/spreadsheetml/2006/main" count="103" uniqueCount="51">
  <si>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</si>
  <si>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</si>
  <si>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</si>
  <si>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</si>
  <si>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</si>
  <si>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</si>
  <si>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</si>
  <si>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</si>
  <si>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</si>
  <si>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</si>
  <si>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</si>
  <si>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</si>
  <si>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</si>
  <si>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</si>
  <si>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</si>
  <si>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</si>
  <si>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</si>
  <si>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</si>
  <si>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</si>
  <si>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</si>
  <si>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</si>
  <si>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</si>
  <si>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</si>
  <si>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</si>
  <si>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</si>
  <si>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</si>
  <si>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</si>
  <si>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</si>
  <si>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</si>
  <si>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</si>
  <si>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</si>
  <si>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</si>
  <si>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</si>
  <si>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</si>
  <si>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</si>
  <si>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</si>
  <si>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</si>
  <si>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</si>
  <si>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</si>
  <si>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</si>
  <si>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</si>
  <si>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</si>
  <si>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</si>
  <si>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</si>
  <si>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</si>
  <si>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</si>
  <si>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MINOR CIVIL MAINTENANCE WORK:</t>
  </si>
  <si>
    <t>Contract No:  44/C/D3/2022-23</t>
  </si>
  <si>
    <t>Providing and fixing SS plate of 16 gauge and 304 grade including installation and necessary studs etc complete</t>
  </si>
  <si>
    <t>Sqm Inch</t>
  </si>
  <si>
    <t>Name of Work: Providing and fixing SS plate of 16 gauge and 304 grade including installation and necessary studs etc complete at ESB-II &amp; old Core Lab extension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</si>
</sst>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5"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2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24" xfId="0"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24"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4" fillId="0" borderId="24" xfId="59" applyNumberFormat="1" applyFont="1" applyFill="1" applyBorder="1" applyAlignment="1">
      <alignment horizontal="justify" vertical="top" wrapText="1"/>
      <protection/>
    </xf>
    <xf numFmtId="0" fontId="40" fillId="0" borderId="24" xfId="0" applyFont="1" applyFill="1" applyBorder="1" applyAlignment="1">
      <alignment horizontal="justify" vertical="top" wrapText="1"/>
    </xf>
    <xf numFmtId="0" fontId="40" fillId="0" borderId="24" xfId="0" applyFont="1" applyFill="1" applyBorder="1" applyAlignment="1">
      <alignment horizontal="right" vertical="top"/>
    </xf>
    <xf numFmtId="0" fontId="40" fillId="0" borderId="24" xfId="0" applyFont="1" applyFill="1" applyBorder="1" applyAlignment="1">
      <alignment horizontal="justify" vertical="top"/>
    </xf>
    <xf numFmtId="2" fontId="40" fillId="0" borderId="24" xfId="0" applyNumberFormat="1" applyFont="1" applyFill="1" applyBorder="1" applyAlignment="1">
      <alignmen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34" borderId="24"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2552700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Normal="85" zoomScaleSheetLayoutView="100" zoomScalePageLayoutView="0" workbookViewId="0" topLeftCell="A11">
      <selection activeCell="F15" sqref="F15"/>
    </sheetView>
  </sheetViews>
  <sheetFormatPr defaultColWidth="9.140625" defaultRowHeight="15"/>
  <cols>
    <col min="1" max="1" width="8.8515625" style="1" customWidth="1"/>
    <col min="2" max="2" width="48.0039062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50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47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1" t="s">
        <v>44</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45</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6">
        <v>1</v>
      </c>
      <c r="B13" s="63" t="s">
        <v>46</v>
      </c>
      <c r="C13" s="64"/>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46</v>
      </c>
      <c r="IE13" s="22"/>
      <c r="IF13" s="22"/>
      <c r="IG13" s="22"/>
      <c r="IH13" s="22"/>
      <c r="II13" s="22"/>
    </row>
    <row r="14" spans="1:243" s="21" customFormat="1" ht="36" customHeight="1">
      <c r="A14" s="56">
        <v>1.01</v>
      </c>
      <c r="B14" s="63" t="s">
        <v>48</v>
      </c>
      <c r="C14" s="64"/>
      <c r="D14" s="65">
        <v>9555.14</v>
      </c>
      <c r="E14" s="63" t="s">
        <v>49</v>
      </c>
      <c r="F14" s="66">
        <v>20</v>
      </c>
      <c r="G14" s="42"/>
      <c r="H14" s="36"/>
      <c r="I14" s="37" t="s">
        <v>33</v>
      </c>
      <c r="J14" s="38">
        <f>IF(I14="Less(-)",-1,1)</f>
        <v>1</v>
      </c>
      <c r="K14" s="36" t="s">
        <v>34</v>
      </c>
      <c r="L14" s="36" t="s">
        <v>4</v>
      </c>
      <c r="M14" s="39"/>
      <c r="N14" s="48"/>
      <c r="O14" s="48"/>
      <c r="P14" s="49"/>
      <c r="Q14" s="48"/>
      <c r="R14" s="48"/>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1">
        <f>total_amount_ba($B$2,$D$2,D14,F14,J14,K14,M14)</f>
        <v>191102.8</v>
      </c>
      <c r="BB14" s="50">
        <f>BA14+SUM(N14:AZ14)</f>
        <v>191102.8</v>
      </c>
      <c r="BC14" s="55" t="str">
        <f>SpellNumber(L14,BB14)</f>
        <v>INR  One Lakh Ninety One Thousand One Hundred &amp; Two  and Paise Eighty Only</v>
      </c>
      <c r="IA14" s="21">
        <v>1.01</v>
      </c>
      <c r="IB14" s="61" t="s">
        <v>48</v>
      </c>
      <c r="ID14" s="21">
        <v>9555.14</v>
      </c>
      <c r="IE14" s="22" t="s">
        <v>49</v>
      </c>
      <c r="IF14" s="22"/>
      <c r="IG14" s="22"/>
      <c r="IH14" s="22"/>
      <c r="II14" s="22"/>
    </row>
    <row r="15" spans="1:55" ht="31.5" customHeight="1">
      <c r="A15" s="43" t="s">
        <v>35</v>
      </c>
      <c r="B15" s="44"/>
      <c r="C15" s="45"/>
      <c r="D15" s="60"/>
      <c r="E15" s="60"/>
      <c r="F15" s="60"/>
      <c r="G15" s="33"/>
      <c r="H15" s="46"/>
      <c r="I15" s="46"/>
      <c r="J15" s="46"/>
      <c r="K15" s="46"/>
      <c r="L15" s="47"/>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54">
        <f>SUM(BA13:BA14)</f>
        <v>191102.8</v>
      </c>
      <c r="BB15" s="54">
        <f>SUM(BB13:BB14)</f>
        <v>191102.8</v>
      </c>
      <c r="BC15" s="62" t="str">
        <f>SpellNumber($E$2,BB15)</f>
        <v>INR  One Lakh Ninety One Thousand One Hundred &amp; Two  and Paise Eighty Only</v>
      </c>
    </row>
    <row r="16" spans="1:55" ht="46.5" customHeight="1">
      <c r="A16" s="24" t="s">
        <v>36</v>
      </c>
      <c r="B16" s="25"/>
      <c r="C16" s="26"/>
      <c r="D16" s="57"/>
      <c r="E16" s="58" t="s">
        <v>43</v>
      </c>
      <c r="F16" s="59"/>
      <c r="G16" s="27"/>
      <c r="H16" s="28"/>
      <c r="I16" s="28"/>
      <c r="J16" s="28"/>
      <c r="K16" s="29"/>
      <c r="L16" s="30"/>
      <c r="M16" s="31"/>
      <c r="N16" s="32"/>
      <c r="O16" s="21"/>
      <c r="P16" s="21"/>
      <c r="Q16" s="21"/>
      <c r="R16" s="21"/>
      <c r="S16" s="2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2">
        <f>IF(ISBLANK(F16),0,IF(E16="Excess (+)",ROUND(BA15+(BA15*F16),2),IF(E16="Less (-)",ROUND(BA15+(BA15*F16*(-1)),2),IF(E16="At Par",BA15,0))))</f>
        <v>0</v>
      </c>
      <c r="BB16" s="53">
        <f>ROUND(BA16,0)</f>
        <v>0</v>
      </c>
      <c r="BC16" s="35" t="str">
        <f>SpellNumber($E$2,BB16)</f>
        <v>INR Zero Only</v>
      </c>
    </row>
    <row r="17" spans="1:55" ht="45.75" customHeight="1">
      <c r="A17" s="23" t="s">
        <v>37</v>
      </c>
      <c r="B17" s="23"/>
      <c r="C17" s="67" t="str">
        <f>SpellNumber($E$2,BB16)</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sheetData>
  <sheetProtection password="8F23" sheet="1"/>
  <mergeCells count="9">
    <mergeCell ref="C17:BC17"/>
    <mergeCell ref="A1:L1"/>
    <mergeCell ref="A4:BC4"/>
    <mergeCell ref="A5:BC5"/>
    <mergeCell ref="A6:BC6"/>
    <mergeCell ref="A7:BC7"/>
    <mergeCell ref="A9:BC9"/>
    <mergeCell ref="D13:BC13"/>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IF(#REF!&lt;&gt;"Select",99.9,0)</formula2>
    </dataValidation>
    <dataValidation type="list" allowBlank="1" showInputMessage="1" showErrorMessage="1" sqref="L14 L13">
      <formula1>"INR"</formula1>
    </dataValidation>
    <dataValidation allowBlank="1" showInputMessage="1" showErrorMessage="1" promptTitle="Units" prompt="Please enter Units in text" sqref="D14:E14">
      <formula1>0</formula1>
      <formula2>0</formula2>
    </dataValidation>
    <dataValidation type="decimal" allowBlank="1" showInputMessage="1" showErrorMessage="1" promptTitle="Quantity" prompt="Please enter the Quantity for this item. " errorTitle="Invalid Entry" error="Only Numeric Values are allowed. " sqref="F14">
      <formula1>0</formula1>
      <formula2>999999999999999</formula2>
    </dataValidation>
    <dataValidation type="list" allowBlank="1" showErrorMessage="1" sqref="D13 K1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2022-08-11T07:34:08Z</cp:lastPrinted>
  <dcterms:created xsi:type="dcterms:W3CDTF">2009-01-30T06:42:42Z</dcterms:created>
  <dcterms:modified xsi:type="dcterms:W3CDTF">2022-12-06T06:38:58Z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