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0" windowHeight="1272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'BoQ1'!$A$11:$BC$204</definedName>
    <definedName name="_xlfn.SINGLE" hidden="1">#NAME?</definedName>
    <definedName name="boq_type">#REF!</definedName>
    <definedName name="boq_version" localSheetId="0">'[1]Config'!$C$2:$C$3</definedName>
    <definedName name="boq_version">'[2]Config'!$C$2:$C$3</definedName>
    <definedName name="conversion_type" localSheetId="0">'[1]Config'!$E$2:$E$3</definedName>
    <definedName name="conversion_type">'[2]Config'!$E$2:$E$3</definedName>
    <definedName name="cstvat">#REF!</definedName>
    <definedName name="currency_name" localSheetId="0">'[1]Config'!$F$2:$F$8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'[3]PRICE BID'!#REF!</definedName>
    <definedName name="option9">'[3]PRICE BID'!#REF!</definedName>
    <definedName name="other_boq" localSheetId="0">'[1]Config'!$G$2:$G$5</definedName>
    <definedName name="other_boq">'[2]Config'!$G$2:$G$5</definedName>
    <definedName name="_xlnm.Print_Area" localSheetId="0">'BoQ1'!$A$1:$BC$204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
  </authors>
  <commentLis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<sst xmlns="http://schemas.openxmlformats.org/spreadsheetml/2006/main" count="1426" uniqueCount="445">
  <si>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</si>
  <si>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</si>
  <si>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</si>
  <si>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</si>
  <si>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</si>
  <si>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</si>
  <si>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</si>
  <si>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</si>
  <si>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</si>
  <si>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</si>
  <si>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</si>
  <si>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</si>
  <si>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</si>
  <si>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</si>
  <si>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</si>
  <si>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</si>
  <si>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</si>
  <si>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</si>
  <si>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</si>
  <si>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</si>
  <si>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</si>
  <si>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</si>
  <si>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</si>
  <si>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</si>
  <si>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</si>
  <si>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</si>
  <si>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</si>
  <si>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</si>
  <si>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</si>
  <si>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</si>
  <si>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</si>
  <si>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</si>
  <si>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</si>
  <si>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</si>
  <si>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</si>
  <si>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</si>
  <si>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</si>
  <si>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</si>
  <si>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</si>
  <si>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</si>
  <si>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</si>
  <si>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</si>
  <si>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</si>
  <si>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</si>
  <si>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</si>
  <si>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</si>
  <si>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</si>
  <si>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</si>
  <si>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</si>
  <si>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</si>
  <si>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</si>
  <si>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</si>
  <si>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</si>
  <si>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</si>
  <si>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</si>
  <si>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</si>
  <si>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</si>
  <si>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</si>
  <si>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</si>
  <si>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</si>
  <si>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</si>
  <si>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</si>
  <si>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</si>
  <si>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</si>
  <si>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</si>
  <si>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</si>
  <si>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</si>
  <si>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</si>
  <si>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</si>
  <si>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</si>
  <si>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</si>
  <si>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</si>
  <si>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</si>
  <si>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</si>
  <si>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</si>
  <si>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Half brick masonry with common burnt clay F.P.S. (non modular) bricks of class designation 7.5 in superstructure above plinth level up to floor V level.</t>
  </si>
  <si>
    <t>Cement mortar 1:4 (1 cement :4 coarse sand)</t>
  </si>
  <si>
    <t>125 mm</t>
  </si>
  <si>
    <t>6 mm cement plaster of mix :</t>
  </si>
  <si>
    <t>1:3 (1 cement : 3 fine sand)</t>
  </si>
  <si>
    <t>Painting with synthetic enamel paint of approved brand and manufacture to give an even shade :</t>
  </si>
  <si>
    <t>Two or more coats on new work</t>
  </si>
  <si>
    <t>MINOR CIVIL MAINTENANCE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</si>
  <si>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</si>
  <si>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</si>
  <si>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</si>
  <si>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</si>
  <si>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</si>
  <si>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REPAIRS TO BUILDING</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</si>
  <si>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</si>
  <si>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</si>
  <si>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</si>
  <si>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</si>
  <si>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</si>
  <si>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</si>
  <si>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</si>
  <si>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</si>
  <si>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</si>
  <si>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</si>
  <si>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</si>
  <si>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</si>
  <si>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</si>
  <si>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</si>
  <si>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</si>
  <si>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</si>
  <si>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</si>
  <si>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</si>
  <si>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</si>
  <si>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</si>
  <si>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</si>
  <si>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</si>
  <si>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</si>
  <si>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</si>
  <si>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</si>
  <si>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</si>
  <si>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</si>
  <si>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</si>
  <si>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</si>
  <si>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</si>
  <si>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</si>
  <si>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</si>
  <si>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</si>
  <si>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</si>
  <si>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</si>
  <si>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</si>
  <si>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</si>
  <si>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</si>
  <si>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</si>
  <si>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</si>
  <si>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</si>
  <si>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</si>
  <si>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</si>
  <si>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</si>
  <si>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</si>
  <si>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</si>
  <si>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</si>
  <si>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</si>
  <si>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</si>
  <si>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</si>
  <si>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</si>
  <si>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</si>
  <si>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</si>
  <si>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</si>
  <si>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</si>
  <si>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</si>
  <si>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</si>
  <si>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</si>
  <si>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</si>
  <si>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</si>
  <si>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</si>
  <si>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</si>
  <si>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</si>
  <si>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</si>
  <si>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</si>
  <si>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</si>
  <si>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</si>
  <si>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</si>
  <si>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</si>
  <si>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</si>
  <si>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</si>
  <si>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</si>
  <si>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</si>
  <si>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</si>
  <si>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</si>
  <si>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</si>
  <si>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</si>
  <si>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Providing and fixing ISI marked oxidised M.S. tower bolt black finish, (Barrel type) with necessary screws etc. complete :</t>
  </si>
  <si>
    <t>Providing and fixing ISI marked oxidised M.S. handles conforming to IS:4992 with necessary screws etc. complete :</t>
  </si>
  <si>
    <t>STEEL WORK</t>
  </si>
  <si>
    <t>FLOORING</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</si>
  <si>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</si>
  <si>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</si>
  <si>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</si>
  <si>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1:4:8 or leaner mix (i/c equivalent design mix)</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</si>
  <si>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</si>
  <si>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</si>
  <si>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</si>
  <si>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</si>
  <si>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</si>
  <si>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</si>
  <si>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Supplying and filling in plinth with  sand under floors, including watering, ramming, consolidating and dressing complete.</t>
  </si>
  <si>
    <t>CEMENT CONCRETE (CAST IN SITU)</t>
  </si>
  <si>
    <t>1:2:4 (1 cement : 2 coarse sand (zone-III) derived from natural sources : 4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</si>
  <si>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</si>
  <si>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</si>
  <si>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</si>
  <si>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</si>
  <si>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Suspended floors, roofs, landings, balconies and access platform</t>
  </si>
  <si>
    <t>Lintels, beams, plinth beams, girders, bressumers and cantilevers</t>
  </si>
  <si>
    <t>Edges of slabs and breaks in floors and walls</t>
  </si>
  <si>
    <t>Under 20 cm wide</t>
  </si>
  <si>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of the specified minimum cement content, the contractor shall have discretion to either re-design the mix or bear the cost of extra cement.
</t>
  </si>
  <si>
    <t>All works above plinth level upto floor V level</t>
  </si>
  <si>
    <t>Concrete of M30 grade with  minimum cement content of 350 kg /cum</t>
  </si>
  <si>
    <t>Add for using extra cement in the items of design mix over and above the specified cement content therein.</t>
  </si>
  <si>
    <t>Providing and fixing in position Stainless steel Grade 304 plate-1.0 mm thick as per design for expansion joints.</t>
  </si>
  <si>
    <t>200 mm wide.</t>
  </si>
  <si>
    <t>300 mm wide.</t>
  </si>
  <si>
    <t>Brick work with common burnt clay F.P.S. (non modular) bricks of class designation 7.5 in foundation and plinth in:</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</si>
  <si>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</si>
  <si>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</si>
  <si>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WOOD AND P. V. C. WORK</t>
  </si>
  <si>
    <t>Providing and fixing M.S. grills of required pattern in frames of windows etc. with M.S. flats, square or round bars etc. including priming coat with approved steel primer all complete.</t>
  </si>
  <si>
    <t>Fixed to steel windows by welding</t>
  </si>
  <si>
    <t>Providing and fixing ISI marked oxidised M.S. sliding door bolts with nuts and screws etc. complete :</t>
  </si>
  <si>
    <t>250x16 mm</t>
  </si>
  <si>
    <t>200x10 mm</t>
  </si>
  <si>
    <t>Providing and fixing bright finished brass 100 mm mortice latch with one dead bolt and a pair of lever handles of approved quality with necessary screws etc. complete.</t>
  </si>
  <si>
    <t>Fixing standard steel glazed doors, windows and ventilators in walls, including fixing of float glass panes with glazing clips and special metal- sash putty of approved make, or metal beading with screws, (only steel windows, glass panes cut to size and glazing clips or metal beading with screws, shall be supplied by department free of cost.</t>
  </si>
  <si>
    <t>Fixing with 15x3 mm lugs 10 cm long embedded in cement concrete block 15x10x10 cm of C.C. 1:3:6 (1 Cement : 3 coarse sand : 6 graded stone aggregate 20 mm nominal size)</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</si>
  <si>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</si>
  <si>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</si>
  <si>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Providing &amp; fixing glass panes with putty and glazing clips in steel doors, windows, clerestory windows, all complete with :</t>
  </si>
  <si>
    <t>4.0 mm thick glass panes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</si>
  <si>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</si>
  <si>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</si>
  <si>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</si>
  <si>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</si>
  <si>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</si>
  <si>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</si>
  <si>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</si>
  <si>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500x500 mm</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</si>
  <si>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</si>
  <si>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</si>
  <si>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</si>
  <si>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</si>
  <si>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</si>
  <si>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</si>
  <si>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</si>
  <si>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110x110x110 mm</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</si>
  <si>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</si>
  <si>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</si>
  <si>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</si>
  <si>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</si>
  <si>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12 mm cement plaster of mix :</t>
  </si>
  <si>
    <t>15 mm cement plaster 1:3 (1 cement: 3 coarse sand) finished with a floating coat of neat cement on the rough side of single or half brick wall.</t>
  </si>
  <si>
    <t>6 mm cement plaster 1:3 (1 cement : 3 fine sand) finished with a floating coat of neat cement and thick coat of Lime wash on top of walls when dry for bearing of R.C.C. slabs and beams.</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</si>
  <si>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</si>
  <si>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</si>
  <si>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</si>
  <si>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</si>
  <si>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Wall painting with acrylic emulsion paint of approved brand and manufacture to give an even shade :</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</si>
  <si>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</si>
  <si>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Dismantling and Demolishing</t>
  </si>
  <si>
    <t>Demolishing brick work manually/ by mechanical means including stacking of serviceable material and disposal of unserviceable material within 50 metres lead as per direction of Engineer-in-charge.</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</si>
  <si>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</si>
  <si>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</si>
  <si>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</si>
  <si>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</si>
  <si>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</si>
  <si>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</si>
  <si>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</si>
  <si>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</si>
  <si>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</si>
  <si>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</si>
  <si>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</si>
  <si>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stainless steel (SS 304 grade) adjustable friction windows stays of approved quality with necessary stainless steel screws etc. to the side hung windows as per direction of Engineer- in-charge complete.</t>
  </si>
  <si>
    <t>255 X 19 mm</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</si>
  <si>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</si>
  <si>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With average thickness of 120 mm and minimum thickness at khurra as 65 mm.</t>
  </si>
  <si>
    <t>NEW TECHNOLOGIES AND MATERIALS</t>
  </si>
  <si>
    <t>Providing, erecting, maintaining and removing temporary protective screens made out of specified fabric with all necessary fixing arrangement to ensure that it remains in position for the work duration as required by the Engineer-in-charge.</t>
  </si>
  <si>
    <t>Wooven PVC cloth</t>
  </si>
  <si>
    <t xml:space="preserve">Providing &amp; fixing  temporary barricading all round the construction area, made with 24 Gauge  G.I. sheet of  size 0.90 m ( before corrugation ) x 3.00 m, with vertical ballies and two no. horizontal ballies of 75 mm to 100 mm dia &amp; height upto 2.00 m from ground level  incuding necessary excavation in digging holes and refilling earth complete. And  barricade shall be braced with inclined ballies at every 10 m.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equipments and works required to execute the job. The barricading shall not be removed without prior approval of Engineer-in-charge. ( Note : One time payment shall be made for providing barricading from start of work till completion of work i/c shifting. The barricading provided shall remain to be the property of the contractor on completion of the work ).    
</t>
  </si>
  <si>
    <t>per 50kg
cement</t>
  </si>
  <si>
    <t>quintal</t>
  </si>
  <si>
    <t>Mtr</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</si>
  <si>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</si>
  <si>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</si>
  <si>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</si>
  <si>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</si>
  <si>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</si>
  <si>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</si>
  <si>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</si>
  <si>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</si>
  <si>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</si>
  <si>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</si>
  <si>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</si>
  <si>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</si>
  <si>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</si>
  <si>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</si>
  <si>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</si>
  <si>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</si>
  <si>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</si>
  <si>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</si>
  <si>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</si>
  <si>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</si>
  <si>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</si>
  <si>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</si>
  <si>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</si>
  <si>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</si>
  <si>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</si>
  <si>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</si>
  <si>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</si>
  <si>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</si>
  <si>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</si>
  <si>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</si>
  <si>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</si>
  <si>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</si>
  <si>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</si>
  <si>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</si>
  <si>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</si>
  <si>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</si>
  <si>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</si>
  <si>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</si>
  <si>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</si>
  <si>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</si>
  <si>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</si>
  <si>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</si>
  <si>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</si>
  <si>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</si>
  <si>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Wiring for light point/ fan point/ exhaust fan point/ call bell point with 1.5 sq.mm FRLS PVC insulated copper conductor single core cable in surface / recessed steel conduit, with modular switch, modular plate, suitable GI box and earthing the point with 1.5 sq.mm. FRLS PVC insulated copper conductor single core cable etc as required.</t>
  </si>
  <si>
    <t>Group A</t>
  </si>
  <si>
    <t>Supplying &amp; drawing following sizes of FRLS PVC insulated  copper conductor single core cable in / on the existing surface / recessed, PVC / steel conduit as reqd.</t>
  </si>
  <si>
    <t>3 x 1.5 Sq.mm..</t>
  </si>
  <si>
    <t>3 x 4 Sq.mm..</t>
  </si>
  <si>
    <t xml:space="preserve">S &amp; F of following size of steel conduit along with the accessories in surface/recess I/c painting in case of surface conduit or cutting the wall and making good the same in case of recessed conduit as reqd. </t>
  </si>
  <si>
    <t>20 mm 16 SWG</t>
  </si>
  <si>
    <t>25 mm  16 SWG</t>
  </si>
  <si>
    <t>32 mm  14 SWG</t>
  </si>
  <si>
    <t>S&amp; F following size/module, GI box along with modular base and cover plate for modular switches in recess as required.</t>
  </si>
  <si>
    <t>3 module</t>
  </si>
  <si>
    <t>6 module</t>
  </si>
  <si>
    <t>12 module</t>
  </si>
  <si>
    <r>
      <t xml:space="preserve">Supplyand &amp; fixing following </t>
    </r>
    <r>
      <rPr>
        <i/>
        <sz val="11"/>
        <rFont val="Arial"/>
        <family val="2"/>
      </rPr>
      <t>modular switch/ socket</t>
    </r>
    <r>
      <rPr>
        <sz val="11"/>
        <rFont val="Arial"/>
        <family val="2"/>
      </rPr>
      <t xml:space="preserve"> on the existing modular plates &amp; switch box including connection but excluding modular plate etc. as reqd.</t>
    </r>
  </si>
  <si>
    <t>5/6 Amp one way switch</t>
  </si>
  <si>
    <t>15/16 Amp. one way switch</t>
  </si>
  <si>
    <t>3 Pin 5/6 Amp. socket outlet</t>
  </si>
  <si>
    <t>6 Pin 15/16 Amp. socket outlet.</t>
  </si>
  <si>
    <t>Modular Type Electronic Fan regulator</t>
  </si>
  <si>
    <t>Modular type blanking plate.</t>
  </si>
  <si>
    <t>Supply, Installation, testing &amp; commissioning of AC ceiling fan of following sweeps, alluminium die cast body , copper wound, double bearing, less 70 watts  220 volts 50 Hz without  regulator I/c wiring the down rods of standard length up to 30 cm with 1.5 sq.mm. PVC insulated copper conductor single core cable etc as reqd. ( ISI marked.)</t>
  </si>
  <si>
    <t>1200 mm Make_Bajaj Kassels/or approved Make.</t>
  </si>
  <si>
    <r>
      <t xml:space="preserve">Supply, Installation,testing and commissioning of </t>
    </r>
    <r>
      <rPr>
        <i/>
        <sz val="11"/>
        <rFont val="Arial"/>
        <family val="2"/>
      </rPr>
      <t>exhaust fan of following sizes</t>
    </r>
    <r>
      <rPr>
        <sz val="11"/>
        <rFont val="Arial"/>
        <family val="2"/>
      </rPr>
      <t>,1Ǿ AC power supply,50 Hz  in the existing opening I/c connection,rag bolts complete as reqd.</t>
    </r>
  </si>
  <si>
    <t>380 mm  6_pole</t>
  </si>
  <si>
    <r>
      <t xml:space="preserve">Supply and fixing of </t>
    </r>
    <r>
      <rPr>
        <i/>
        <sz val="11"/>
        <rFont val="Arial"/>
        <family val="2"/>
      </rPr>
      <t>louver</t>
    </r>
    <r>
      <rPr>
        <sz val="11"/>
        <rFont val="Arial"/>
        <family val="2"/>
      </rPr>
      <t xml:space="preserve"> for exhaust fan of following sizes with rag bolts as reqd.</t>
    </r>
  </si>
  <si>
    <t>15"</t>
  </si>
  <si>
    <t xml:space="preserve">S &amp; F MCB of following pole and rating 240/415 volts 'C' series in the existing MCB DB complete with connection, testing &amp; commissioning etc as reqd. ( legrand)         </t>
  </si>
  <si>
    <t xml:space="preserve">Single Pole 6 amp to 32 amp </t>
  </si>
  <si>
    <t xml:space="preserve">Single Pole &amp; Neutral 6 amp to 32 amp </t>
  </si>
  <si>
    <r>
      <t xml:space="preserve">Supplying and fixing following way, single pole and neutral, sheet steel, </t>
    </r>
    <r>
      <rPr>
        <i/>
        <sz val="11"/>
        <rFont val="Arial"/>
        <family val="2"/>
      </rPr>
      <t>MCB distribution board</t>
    </r>
    <r>
      <rPr>
        <sz val="11"/>
        <rFont val="Arial"/>
        <family val="2"/>
      </rPr>
      <t>, 240 volts, on surface/ recess, complete with tinned copper bus bar, neutral bus bar, earth bar, din bar, interconnections, powder painted including earthing etc. as required. (But without MCB/RCCB/Isolator)</t>
    </r>
  </si>
  <si>
    <t>12-way , Double door</t>
  </si>
  <si>
    <t xml:space="preserve"> Supply,Installation,Testing and commissioning LED light fittings integrated (with lamps) or without lamps including connection,nut bolts,washer and screw etc. after removing old complete as requiired.</t>
  </si>
  <si>
    <t xml:space="preserve">LED light fittings batten &amp; ceiling type  (integrated type) </t>
  </si>
  <si>
    <t>LED Ceiling Light 36 watt,size (1X4) _Make_Philiphs Fullglow  (cat No. RC380B LED32S- 6500 G5 L3w12 PSU OD)  or approved Make.</t>
  </si>
  <si>
    <t>LED Street light fitting 25 watt (Bracket type), =&gt;100lm/w,IP65 Make_Crompton (CatNo.LSTS-25-CDL/NL-M)  or approved Make.</t>
  </si>
  <si>
    <t>Fixing  PVC/MS box of any size /router on surface/recessed including painting, making good with enamel paint etc. As reqd.</t>
  </si>
  <si>
    <t>Supply and fixing of 32 mm dia x 2.00 mtrss long GI pipe (medium class) bracket for mounting of fluorescent /HPSV/HPMV street light fitting on pole, fincluding bending the pipeto the required shape, 2 nos. 40 mm x 3 mm flat iron clamps with nuts, bolts and washer, painting the flat iron with primer and finish paint etc. complete as required.</t>
  </si>
  <si>
    <t xml:space="preserve">Providing &amp; fixing  of size 32 mm x 12.5 mm. DLP mini trunking  system with independent cover as reqd.                               </t>
  </si>
  <si>
    <t xml:space="preserve">Providing &amp; fixing accessories for 32 mm x 12.5 mm size of  DLP mini trunking  system  as reqd.  </t>
  </si>
  <si>
    <t xml:space="preserve">Flat junction  </t>
  </si>
  <si>
    <t xml:space="preserve">Changeable flat angle   </t>
  </si>
  <si>
    <t xml:space="preserve">Changeable internal /External angle     </t>
  </si>
  <si>
    <t>End cap left or right</t>
  </si>
  <si>
    <t xml:space="preserve">Providing &amp; fixing  of size 32 mm x 20 mm. DLP mini trunking  system with independent cover as reqd.                               </t>
  </si>
  <si>
    <t xml:space="preserve">Providing &amp; fixing accessories for 32 mm x 20 mm size of  DLP mini trunking  system  as reqd. </t>
  </si>
  <si>
    <t xml:space="preserve">Providing &amp; fixing of 105 mm x 50 mm size of  DLP trunking  on surface  with suitable plug &amp; screws as reqd. </t>
  </si>
  <si>
    <t xml:space="preserve">Providing &amp; fixing of accessories for  105 mm x 50 mm size of  DLP trunking system  as reqd.     </t>
  </si>
  <si>
    <t>Flexible cover for 85 mm width</t>
  </si>
  <si>
    <t>Partition</t>
  </si>
  <si>
    <t xml:space="preserve">Flat junction      </t>
  </si>
  <si>
    <t>Flat angle</t>
  </si>
  <si>
    <t xml:space="preserve">Internal angle adjustable from 80 - 100   </t>
  </si>
  <si>
    <t>External angle adjustable from 60 -  120</t>
  </si>
  <si>
    <t xml:space="preserve">Base Joint   </t>
  </si>
  <si>
    <t xml:space="preserve">cover Joint for  85 mm width </t>
  </si>
  <si>
    <t xml:space="preserve">End Caps      </t>
  </si>
  <si>
    <t xml:space="preserve">Drawing of optical/ RG-6 cable / network cable/ wiring cable/ telephone cable   in existing surface /concealed conduits reqd.  </t>
  </si>
  <si>
    <t>Providing and fixing circular/ Hexagonal cast iron or M.S. sheet box for ceiling fan clamp, of internal dia 140 mm, 73 mm height, top lid of 1.5mm thick M.S. sheet with its top surface hacked for proper bonding,top lid shall be screwed into the cast iron/ M.S. sheet box by means of 3.3 mm dia round headed screws, one lock at the corners. Clamp shallbe made of 12 mm dia M.S. bar bent to shape as per standard drawing.</t>
  </si>
  <si>
    <t xml:space="preserve">Points </t>
  </si>
  <si>
    <t>Mtr.</t>
  </si>
  <si>
    <t>Nos.</t>
  </si>
  <si>
    <t>No.</t>
  </si>
  <si>
    <t>Each</t>
  </si>
  <si>
    <t>Mtrs</t>
  </si>
  <si>
    <t>Mtrs.</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</si>
  <si>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</si>
  <si>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</si>
  <si>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</si>
  <si>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</si>
  <si>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</si>
  <si>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</si>
  <si>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</si>
  <si>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</si>
  <si>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</si>
  <si>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</si>
  <si>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</si>
  <si>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</si>
  <si>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</si>
  <si>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</si>
  <si>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</si>
  <si>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</si>
  <si>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</si>
  <si>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</si>
  <si>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</si>
  <si>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</si>
  <si>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</si>
  <si>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</si>
  <si>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</si>
  <si>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</si>
  <si>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</si>
  <si>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</si>
  <si>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</si>
  <si>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</si>
  <si>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</si>
  <si>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</si>
  <si>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</si>
  <si>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</si>
  <si>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</si>
  <si>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</si>
  <si>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</si>
  <si>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</si>
  <si>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</si>
  <si>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</si>
  <si>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</si>
  <si>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</si>
  <si>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</si>
  <si>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</si>
  <si>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</si>
  <si>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</si>
  <si>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</si>
  <si>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</si>
  <si>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</si>
  <si>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</si>
  <si>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</si>
  <si>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</si>
  <si>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</si>
  <si>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</si>
  <si>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</si>
  <si>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</si>
  <si>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</si>
  <si>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</si>
  <si>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</si>
  <si>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</si>
  <si>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</si>
  <si>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</si>
  <si>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</si>
  <si>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</si>
  <si>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Supplyand &amp; fixing following modular switch/ socket on the existing modular plates &amp; switch box including connection but excluding modular plate etc. as reqd.</t>
  </si>
  <si>
    <t>Supply, Installation,testing and commissioning of exhaust fan of following sizes,1Ǿ AC power supply,50 Hz  in the existing opening I/c connection,rag bolts complete as reqd.</t>
  </si>
  <si>
    <t>Supply and fixing of louver for exhaust fan of following sizes with rag bolts as reqd.</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</si>
  <si>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</si>
  <si>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Name of Work: Construction of additional classroom and extension of administrative space at Campus School, IIT Kanpur (SH: Civil and Electrical work)</t>
  </si>
  <si>
    <t xml:space="preserve">NIT No:  Building/03/06/2023-1 </t>
  </si>
  <si>
    <t>Tender Inviting Authority: Dean, Infrastructure &amp; Planning, IIT Kanpur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</si>
</sst>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1"/>
      <color indexed="8"/>
      <name val="Calibri"/>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i/>
      <sz val="11"/>
      <name val="Arial"/>
      <family val="2"/>
    </font>
    <font>
      <sz val="8"/>
      <name val="Calibri"/>
      <family val="2"/>
    </font>
    <font>
      <sz val="12"/>
      <color indexed="8"/>
      <name val="Calibri"/>
      <family val="2"/>
    </font>
    <font>
      <sz val="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border>
    <border>
      <left style="thin"/>
      <right style="thin"/>
      <top style="thin"/>
      <bottom style="thin"/>
    </border>
    <border>
      <left style="thin"/>
      <right style="thin"/>
      <top style="thin"/>
      <bottom/>
    </border>
    <border>
      <left/>
      <right/>
      <top style="thin">
        <color indexed="8"/>
      </top>
      <bottom/>
    </border>
    <border>
      <left/>
      <right/>
      <top/>
      <bottom style="thin">
        <color indexed="8"/>
      </bottom>
    </border>
    <border>
      <left/>
      <right style="thin">
        <color indexed="8"/>
      </right>
      <top/>
      <bottom style="thin">
        <color indexed="8"/>
      </bottom>
    </border>
    <border>
      <left style="hair"/>
      <right style="hair"/>
      <top style="hair"/>
      <bottom style="hair"/>
    </border>
    <border>
      <left style="thin">
        <color indexed="8"/>
      </left>
      <right style="thin">
        <color indexed="8"/>
      </right>
      <top/>
      <bottom style="thin">
        <color indexed="8"/>
      </bottom>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7">
    <xf numFmtId="0" fontId="0" fillId="0" borderId="0" xfId="0" applyAlignment="1">
      <alignment/>
    </xf>
    <xf numFmtId="0" fontId="0" fillId="0" borderId="0" xfId="56">
      <alignment/>
      <protection/>
    </xf>
    <xf numFmtId="0" fontId="1" fillId="0" borderId="0" xfId="59">
      <alignment/>
      <protection/>
    </xf>
    <xf numFmtId="0" fontId="2" fillId="0" borderId="0" xfId="56" applyFont="1">
      <alignment/>
      <protection/>
    </xf>
    <xf numFmtId="0" fontId="4" fillId="0" borderId="0" xfId="56" applyFont="1" applyAlignment="1">
      <alignment vertical="center"/>
      <protection/>
    </xf>
    <xf numFmtId="0" fontId="5" fillId="0" borderId="0" xfId="56" applyFont="1" applyAlignment="1" applyProtection="1">
      <alignment vertical="center"/>
      <protection locked="0"/>
    </xf>
    <xf numFmtId="0" fontId="5" fillId="0" borderId="0" xfId="56" applyFont="1" applyAlignment="1">
      <alignment vertical="center"/>
      <protection/>
    </xf>
    <xf numFmtId="0" fontId="6" fillId="0" borderId="0" xfId="59" applyFont="1" applyAlignment="1">
      <alignment horizontal="center" vertical="center"/>
      <protection/>
    </xf>
    <xf numFmtId="0" fontId="7" fillId="0" borderId="0" xfId="56" applyFont="1" applyAlignment="1">
      <alignment vertical="center"/>
      <protection/>
    </xf>
    <xf numFmtId="0" fontId="9" fillId="0" borderId="0" xfId="56" applyFont="1" applyAlignment="1">
      <alignment horizontal="left"/>
      <protection/>
    </xf>
    <xf numFmtId="0" fontId="10" fillId="0" borderId="0" xfId="56" applyFont="1" applyAlignment="1">
      <alignment horizontal="left"/>
      <protection/>
    </xf>
    <xf numFmtId="0" fontId="4" fillId="0" borderId="0" xfId="56" applyFont="1" applyAlignment="1" applyProtection="1">
      <alignment vertical="center"/>
      <protection locked="0"/>
    </xf>
    <xf numFmtId="0" fontId="7" fillId="0" borderId="10" xfId="56" applyFont="1" applyBorder="1" applyAlignment="1">
      <alignment horizontal="center" vertical="top" wrapText="1"/>
      <protection/>
    </xf>
    <xf numFmtId="0" fontId="4" fillId="0" borderId="0" xfId="56" applyFont="1">
      <alignment/>
      <protection/>
    </xf>
    <xf numFmtId="0" fontId="5" fillId="0" borderId="0" xfId="56" applyFont="1">
      <alignment/>
      <protection/>
    </xf>
    <xf numFmtId="0" fontId="7" fillId="0" borderId="11" xfId="59" applyFont="1" applyBorder="1" applyAlignment="1">
      <alignment horizontal="center" vertical="top" wrapText="1"/>
      <protection/>
    </xf>
    <xf numFmtId="0" fontId="13" fillId="0" borderId="10" xfId="59" applyFont="1" applyBorder="1" applyAlignment="1">
      <alignment vertical="top" wrapText="1"/>
      <protection/>
    </xf>
    <xf numFmtId="0" fontId="4" fillId="0" borderId="12" xfId="59" applyFont="1" applyBorder="1" applyAlignment="1">
      <alignment vertical="top" wrapText="1"/>
      <protection/>
    </xf>
    <xf numFmtId="0" fontId="4" fillId="0" borderId="0" xfId="56" applyFont="1" applyAlignment="1">
      <alignment vertical="top"/>
      <protection/>
    </xf>
    <xf numFmtId="0" fontId="5" fillId="0" borderId="0" xfId="56" applyFont="1" applyAlignment="1">
      <alignment vertical="top"/>
      <protection/>
    </xf>
    <xf numFmtId="2" fontId="7" fillId="0" borderId="10" xfId="56" applyNumberFormat="1" applyFont="1" applyBorder="1" applyAlignment="1" applyProtection="1">
      <alignment horizontal="right" vertical="top"/>
      <protection locked="0"/>
    </xf>
    <xf numFmtId="0" fontId="7" fillId="0" borderId="12" xfId="59" applyFont="1" applyBorder="1" applyAlignment="1">
      <alignment horizontal="left" vertical="top"/>
      <protection/>
    </xf>
    <xf numFmtId="0" fontId="7" fillId="0" borderId="13" xfId="59" applyFont="1" applyBorder="1" applyAlignment="1">
      <alignment horizontal="left" vertical="top"/>
      <protection/>
    </xf>
    <xf numFmtId="0" fontId="4" fillId="0" borderId="11" xfId="59" applyFont="1" applyBorder="1" applyAlignment="1">
      <alignment vertical="top"/>
      <protection/>
    </xf>
    <xf numFmtId="0" fontId="7" fillId="0" borderId="14" xfId="59" applyFont="1" applyBorder="1" applyAlignment="1">
      <alignment horizontal="left" vertical="top"/>
      <protection/>
    </xf>
    <xf numFmtId="0" fontId="15" fillId="0" borderId="11" xfId="56" applyFont="1" applyBorder="1" applyAlignment="1">
      <alignment vertical="top"/>
      <protection/>
    </xf>
    <xf numFmtId="0" fontId="15" fillId="0" borderId="10" xfId="59" applyFont="1" applyBorder="1" applyAlignment="1">
      <alignment vertical="top"/>
      <protection/>
    </xf>
    <xf numFmtId="0" fontId="4" fillId="0" borderId="10" xfId="56" applyFont="1" applyBorder="1" applyAlignment="1">
      <alignment vertical="top"/>
      <protection/>
    </xf>
    <xf numFmtId="0" fontId="12" fillId="0" borderId="10" xfId="59" applyFont="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Font="1" applyBorder="1" applyAlignment="1">
      <alignment vertical="center" wrapText="1"/>
      <protection/>
    </xf>
    <xf numFmtId="2" fontId="14" fillId="0" borderId="15" xfId="59" applyNumberFormat="1" applyFont="1" applyBorder="1" applyAlignment="1">
      <alignment horizontal="right" vertical="top"/>
      <protection/>
    </xf>
    <xf numFmtId="2" fontId="7" fillId="33" borderId="10" xfId="56" applyNumberFormat="1" applyFont="1" applyFill="1" applyBorder="1" applyAlignment="1" applyProtection="1">
      <alignment horizontal="right" vertical="top"/>
      <protection locked="0"/>
    </xf>
    <xf numFmtId="2" fontId="7" fillId="0" borderId="16" xfId="59" applyNumberFormat="1" applyFont="1" applyBorder="1" applyAlignment="1">
      <alignment horizontal="right" vertical="top"/>
      <protection/>
    </xf>
    <xf numFmtId="0" fontId="4" fillId="0" borderId="0" xfId="59" applyFont="1" applyAlignment="1">
      <alignment vertical="top"/>
      <protection/>
    </xf>
    <xf numFmtId="0" fontId="17" fillId="33" borderId="10" xfId="59" applyFont="1" applyFill="1" applyBorder="1" applyAlignment="1" applyProtection="1">
      <alignment vertical="center" wrapText="1"/>
      <protection locked="0"/>
    </xf>
    <xf numFmtId="10" fontId="18" fillId="33" borderId="10" xfId="66" applyNumberFormat="1" applyFont="1" applyFill="1" applyBorder="1" applyAlignment="1" applyProtection="1">
      <alignment horizontal="center" vertical="center"/>
      <protection locked="0"/>
    </xf>
    <xf numFmtId="2" fontId="7" fillId="0" borderId="10" xfId="56" applyNumberFormat="1" applyFont="1" applyBorder="1" applyAlignment="1" applyProtection="1">
      <alignment horizontal="right" vertical="top" wrapText="1"/>
      <protection locked="0"/>
    </xf>
    <xf numFmtId="0" fontId="7" fillId="0" borderId="11" xfId="56" applyFont="1" applyBorder="1" applyAlignment="1">
      <alignment horizontal="center" vertical="top" wrapText="1"/>
      <protection/>
    </xf>
    <xf numFmtId="2" fontId="7" fillId="0" borderId="16" xfId="56" applyNumberFormat="1" applyFont="1" applyBorder="1" applyAlignment="1" applyProtection="1">
      <alignment horizontal="right" vertical="top"/>
      <protection locked="0"/>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Border="1" applyAlignment="1" applyProtection="1">
      <alignment horizontal="right" vertical="top" wrapText="1"/>
      <protection locked="0"/>
    </xf>
    <xf numFmtId="2" fontId="7" fillId="0" borderId="16" xfId="58" applyNumberFormat="1" applyFont="1" applyBorder="1" applyAlignment="1">
      <alignment horizontal="right" vertical="top"/>
      <protection/>
    </xf>
    <xf numFmtId="0" fontId="4" fillId="0" borderId="16" xfId="59" applyFont="1" applyBorder="1" applyAlignment="1">
      <alignment vertical="top" wrapText="1"/>
      <protection/>
    </xf>
    <xf numFmtId="0" fontId="7" fillId="0" borderId="17" xfId="56" applyFont="1" applyBorder="1" applyAlignment="1">
      <alignment horizontal="center" vertical="top" wrapText="1"/>
      <protection/>
    </xf>
    <xf numFmtId="0" fontId="7" fillId="0" borderId="15" xfId="56" applyFont="1" applyBorder="1" applyAlignment="1">
      <alignment horizontal="center" vertical="top" wrapText="1"/>
      <protection/>
    </xf>
    <xf numFmtId="2" fontId="7" fillId="0" borderId="11" xfId="56" applyNumberFormat="1" applyFont="1" applyBorder="1" applyAlignment="1" applyProtection="1">
      <alignment horizontal="right" vertical="top" wrapText="1"/>
      <protection locked="0"/>
    </xf>
    <xf numFmtId="2" fontId="7" fillId="0" borderId="18" xfId="58" applyNumberFormat="1" applyFont="1" applyBorder="1" applyAlignment="1">
      <alignment horizontal="right" vertical="top"/>
      <protection/>
    </xf>
    <xf numFmtId="0" fontId="14" fillId="0" borderId="19" xfId="59" applyFont="1" applyBorder="1" applyAlignment="1">
      <alignment vertical="top"/>
      <protection/>
    </xf>
    <xf numFmtId="0" fontId="4" fillId="0" borderId="19" xfId="59" applyFont="1" applyBorder="1" applyAlignment="1">
      <alignment vertical="top"/>
      <protection/>
    </xf>
    <xf numFmtId="2" fontId="14" fillId="0" borderId="20" xfId="59" applyNumberFormat="1" applyFont="1" applyBorder="1" applyAlignment="1">
      <alignment vertical="top"/>
      <protection/>
    </xf>
    <xf numFmtId="0" fontId="4" fillId="0" borderId="0" xfId="56" applyFont="1" applyAlignment="1">
      <alignment vertical="top" wrapText="1"/>
      <protection/>
    </xf>
    <xf numFmtId="0" fontId="5" fillId="0" borderId="0" xfId="56" applyFont="1" applyAlignment="1">
      <alignment vertical="top" wrapText="1"/>
      <protection/>
    </xf>
    <xf numFmtId="0" fontId="0" fillId="0" borderId="0" xfId="56" applyAlignment="1">
      <alignment wrapText="1"/>
      <protection/>
    </xf>
    <xf numFmtId="0" fontId="6" fillId="0" borderId="0" xfId="59" applyFont="1" applyFill="1" applyAlignment="1">
      <alignment horizontal="center" vertical="center"/>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61" fillId="0" borderId="16" xfId="0" applyFont="1" applyFill="1" applyBorder="1" applyAlignment="1">
      <alignment horizontal="right"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2" fontId="7" fillId="0" borderId="15" xfId="56" applyNumberFormat="1" applyFont="1" applyFill="1" applyBorder="1" applyAlignment="1" applyProtection="1">
      <alignment horizontal="right" vertical="top"/>
      <protection locked="0"/>
    </xf>
    <xf numFmtId="2" fontId="7" fillId="0" borderId="10" xfId="56" applyNumberFormat="1" applyFont="1" applyFill="1" applyBorder="1" applyAlignment="1" applyProtection="1">
      <alignment horizontal="right" vertical="top"/>
      <protection locked="0"/>
    </xf>
    <xf numFmtId="2" fontId="4" fillId="0" borderId="10" xfId="59" applyNumberFormat="1" applyFont="1" applyFill="1" applyBorder="1" applyAlignment="1">
      <alignment horizontal="right" vertical="top"/>
      <protection/>
    </xf>
    <xf numFmtId="2" fontId="4" fillId="0" borderId="10" xfId="56" applyNumberFormat="1" applyFont="1" applyFill="1" applyBorder="1" applyAlignment="1">
      <alignment horizontal="right" vertical="top"/>
      <protection/>
    </xf>
    <xf numFmtId="2" fontId="62" fillId="0" borderId="0" xfId="0" applyNumberFormat="1" applyFont="1" applyFill="1" applyAlignment="1">
      <alignment horizontal="right"/>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0" fontId="4" fillId="0" borderId="21" xfId="55" applyFont="1" applyFill="1" applyBorder="1" applyAlignment="1">
      <alignment horizontal="justify" vertical="top" wrapText="1"/>
      <protection/>
    </xf>
    <xf numFmtId="1" fontId="4" fillId="0" borderId="21" xfId="55" applyNumberFormat="1" applyFont="1" applyFill="1" applyBorder="1" applyAlignment="1">
      <alignment horizontal="center" vertical="top" wrapText="1"/>
      <protection/>
    </xf>
    <xf numFmtId="2" fontId="4" fillId="0" borderId="21" xfId="55" applyNumberFormat="1" applyFont="1" applyFill="1" applyBorder="1" applyAlignment="1">
      <alignment horizontal="center" vertical="top" wrapText="1"/>
      <protection/>
    </xf>
    <xf numFmtId="2" fontId="4" fillId="0" borderId="21" xfId="55" applyNumberFormat="1" applyFont="1" applyFill="1" applyBorder="1" applyAlignment="1">
      <alignment horizontal="right" vertical="top" wrapText="1"/>
      <protection/>
    </xf>
    <xf numFmtId="2" fontId="4" fillId="0" borderId="21" xfId="0" applyNumberFormat="1" applyFont="1" applyFill="1" applyBorder="1" applyAlignment="1">
      <alignment horizontal="center" vertical="top"/>
    </xf>
    <xf numFmtId="0" fontId="4" fillId="0" borderId="21" xfId="55" applyFont="1" applyFill="1" applyBorder="1" applyAlignment="1">
      <alignment horizontal="left" vertical="top" wrapText="1"/>
      <protection/>
    </xf>
    <xf numFmtId="0" fontId="4" fillId="0" borderId="21" xfId="55" applyFont="1" applyFill="1" applyBorder="1" applyAlignment="1">
      <alignment horizontal="justify" vertical="top"/>
      <protection/>
    </xf>
    <xf numFmtId="0" fontId="7" fillId="0" borderId="13" xfId="59" applyFont="1" applyFill="1" applyBorder="1" applyAlignment="1">
      <alignment horizontal="left" vertical="top" wrapText="1"/>
      <protection/>
    </xf>
    <xf numFmtId="0" fontId="7" fillId="0" borderId="10" xfId="56" applyFont="1" applyFill="1" applyBorder="1" applyAlignment="1">
      <alignment horizontal="center" vertical="top" wrapText="1"/>
      <protection/>
    </xf>
    <xf numFmtId="0" fontId="16" fillId="0" borderId="10" xfId="59" applyFont="1" applyFill="1" applyBorder="1" applyAlignment="1" applyProtection="1">
      <alignment vertical="center" wrapText="1"/>
      <protection locked="0"/>
    </xf>
    <xf numFmtId="2" fontId="19" fillId="0" borderId="12" xfId="59" applyNumberFormat="1" applyFont="1" applyFill="1" applyBorder="1" applyAlignment="1">
      <alignment vertical="top"/>
      <protection/>
    </xf>
    <xf numFmtId="2" fontId="14" fillId="0" borderId="22" xfId="59" applyNumberFormat="1" applyFont="1" applyFill="1" applyBorder="1" applyAlignment="1">
      <alignment vertical="top"/>
      <protection/>
    </xf>
    <xf numFmtId="0" fontId="7" fillId="0" borderId="23" xfId="56" applyFont="1" applyFill="1" applyBorder="1" applyAlignment="1">
      <alignment horizontal="center" vertical="top"/>
      <protection/>
    </xf>
    <xf numFmtId="0" fontId="7" fillId="0" borderId="24" xfId="56" applyFont="1" applyFill="1" applyBorder="1" applyAlignment="1">
      <alignment horizontal="center" vertical="top"/>
      <protection/>
    </xf>
    <xf numFmtId="0" fontId="7" fillId="0" borderId="24" xfId="56" applyFont="1" applyBorder="1" applyAlignment="1">
      <alignment horizontal="center" vertical="top"/>
      <protection/>
    </xf>
    <xf numFmtId="0" fontId="7" fillId="0" borderId="25" xfId="56" applyFont="1" applyBorder="1" applyAlignment="1">
      <alignment horizontal="center" vertical="top"/>
      <protection/>
    </xf>
    <xf numFmtId="0" fontId="11" fillId="0" borderId="12" xfId="56" applyFont="1" applyFill="1" applyBorder="1" applyAlignment="1">
      <alignment horizontal="center" vertical="center" wrapText="1"/>
      <protection/>
    </xf>
    <xf numFmtId="0" fontId="11" fillId="0" borderId="12" xfId="56" applyFont="1" applyBorder="1" applyAlignment="1">
      <alignment horizontal="center" vertical="center" wrapText="1"/>
      <protection/>
    </xf>
    <xf numFmtId="0" fontId="14" fillId="0" borderId="12" xfId="59" applyFont="1" applyBorder="1" applyAlignment="1">
      <alignment horizontal="center" vertical="top" wrapText="1"/>
      <protection/>
    </xf>
    <xf numFmtId="0" fontId="3" fillId="0" borderId="0" xfId="56" applyFont="1" applyAlignment="1">
      <alignment horizontal="right" vertical="top"/>
      <protection/>
    </xf>
    <xf numFmtId="0" fontId="8" fillId="0" borderId="0" xfId="56" applyFont="1" applyFill="1" applyAlignment="1">
      <alignment horizontal="left" vertical="center" wrapText="1"/>
      <protection/>
    </xf>
    <xf numFmtId="0" fontId="8" fillId="0" borderId="0" xfId="56" applyFont="1" applyAlignment="1">
      <alignment horizontal="left" vertical="center" wrapText="1"/>
      <protection/>
    </xf>
    <xf numFmtId="0" fontId="10" fillId="0" borderId="19" xfId="56" applyFont="1" applyFill="1" applyBorder="1" applyAlignment="1" applyProtection="1">
      <alignment horizontal="center" wrapText="1"/>
      <protection locked="0"/>
    </xf>
    <xf numFmtId="0" fontId="10" fillId="0" borderId="19" xfId="56" applyFont="1" applyBorder="1" applyAlignment="1" applyProtection="1">
      <alignment horizontal="center" wrapText="1"/>
      <protection locked="0"/>
    </xf>
    <xf numFmtId="0" fontId="7" fillId="34" borderId="12" xfId="59" applyFont="1" applyFill="1" applyBorder="1" applyAlignment="1" applyProtection="1">
      <alignment horizontal="left" vertical="top"/>
      <protection locked="0"/>
    </xf>
    <xf numFmtId="0" fontId="22" fillId="0" borderId="0" xfId="0" applyFont="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2581275</xdr:colOff>
      <xdr:row>0</xdr:row>
      <xdr:rowOff>285750</xdr:rowOff>
    </xdr:to>
    <xdr:grpSp>
      <xdr:nvGrpSpPr>
        <xdr:cNvPr id="1" name="Group 1"/>
        <xdr:cNvGrpSpPr>
          <a:grpSpLocks/>
        </xdr:cNvGrpSpPr>
      </xdr:nvGrpSpPr>
      <xdr:grpSpPr>
        <a:xfrm>
          <a:off x="66675" y="76200"/>
          <a:ext cx="315277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Campus%20School\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04"/>
  <sheetViews>
    <sheetView showGridLines="0" zoomScale="85" zoomScaleNormal="85" zoomScalePageLayoutView="0" workbookViewId="0" topLeftCell="A1">
      <selection activeCell="A4" sqref="A4:BC4"/>
    </sheetView>
  </sheetViews>
  <sheetFormatPr defaultColWidth="9.140625" defaultRowHeight="15"/>
  <cols>
    <col min="1" max="1" width="9.57421875" style="1" customWidth="1"/>
    <col min="2" max="2" width="48.8515625" style="1" customWidth="1"/>
    <col min="3" max="3" width="12.57421875" style="1" hidden="1" customWidth="1"/>
    <col min="4" max="4" width="14.421875" style="1" bestFit="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89" t="str">
        <f>B2&amp;" BoQ"</f>
        <v>Percentage BoQ</v>
      </c>
      <c r="B1" s="89"/>
      <c r="C1" s="89"/>
      <c r="D1" s="89"/>
      <c r="E1" s="89"/>
      <c r="F1" s="89"/>
      <c r="G1" s="89"/>
      <c r="H1" s="89"/>
      <c r="I1" s="89"/>
      <c r="J1" s="89"/>
      <c r="K1" s="89"/>
      <c r="L1" s="89"/>
      <c r="O1" s="5"/>
      <c r="P1" s="5"/>
      <c r="Q1" s="6"/>
      <c r="IE1" s="6"/>
      <c r="IF1" s="6"/>
      <c r="IG1" s="6"/>
      <c r="IH1" s="6"/>
      <c r="II1" s="6"/>
    </row>
    <row r="2" spans="1:17" s="4" customFormat="1" ht="25.5" customHeight="1" hidden="1">
      <c r="A2" s="7" t="s">
        <v>0</v>
      </c>
      <c r="B2" s="7" t="s">
        <v>1</v>
      </c>
      <c r="C2" s="7" t="s">
        <v>2</v>
      </c>
      <c r="D2" s="54"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90" t="s">
        <v>444</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10"/>
      <c r="IF4" s="10"/>
      <c r="IG4" s="10"/>
      <c r="IH4" s="10"/>
      <c r="II4" s="10"/>
    </row>
    <row r="5" spans="1:243" s="9" customFormat="1" ht="38.25" customHeight="1">
      <c r="A5" s="90" t="s">
        <v>442</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10"/>
      <c r="IF5" s="10"/>
      <c r="IG5" s="10"/>
      <c r="IH5" s="10"/>
      <c r="II5" s="10"/>
    </row>
    <row r="6" spans="1:243" s="9" customFormat="1" ht="30.75" customHeight="1">
      <c r="A6" s="90" t="s">
        <v>443</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10"/>
      <c r="IF6" s="10"/>
      <c r="IG6" s="10"/>
      <c r="IH6" s="10"/>
      <c r="II6" s="10"/>
    </row>
    <row r="7" spans="1:243" s="9" customFormat="1" ht="29.25" customHeight="1" hidden="1">
      <c r="A7" s="92" t="s">
        <v>7</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10"/>
      <c r="IF7" s="10"/>
      <c r="IG7" s="10"/>
      <c r="IH7" s="10"/>
      <c r="II7" s="10"/>
    </row>
    <row r="8" spans="1:243" s="11" customFormat="1" ht="58.5" customHeight="1">
      <c r="A8" s="77" t="s">
        <v>50</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IE8" s="5"/>
      <c r="IF8" s="5"/>
      <c r="IG8" s="5"/>
      <c r="IH8" s="5"/>
      <c r="II8" s="5"/>
    </row>
    <row r="9" spans="1:243" s="4" customFormat="1" ht="61.5" customHeight="1">
      <c r="A9" s="86" t="s">
        <v>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IE9" s="6"/>
      <c r="IF9" s="6"/>
      <c r="IG9" s="6"/>
      <c r="IH9" s="6"/>
      <c r="II9" s="6"/>
    </row>
    <row r="10" spans="1:243" s="13" customFormat="1" ht="18.75" customHeight="1">
      <c r="A10" s="78" t="s">
        <v>9</v>
      </c>
      <c r="B10" s="12" t="s">
        <v>10</v>
      </c>
      <c r="C10" s="12" t="s">
        <v>10</v>
      </c>
      <c r="D10" s="12" t="s">
        <v>9</v>
      </c>
      <c r="E10" s="12" t="s">
        <v>10</v>
      </c>
      <c r="F10" s="12" t="s">
        <v>11</v>
      </c>
      <c r="G10" s="12" t="s">
        <v>11</v>
      </c>
      <c r="H10" s="12" t="s">
        <v>12</v>
      </c>
      <c r="I10" s="12" t="s">
        <v>10</v>
      </c>
      <c r="J10" s="12" t="s">
        <v>9</v>
      </c>
      <c r="K10" s="12" t="s">
        <v>13</v>
      </c>
      <c r="L10" s="12" t="s">
        <v>10</v>
      </c>
      <c r="M10" s="12" t="s">
        <v>9</v>
      </c>
      <c r="N10" s="12" t="s">
        <v>11</v>
      </c>
      <c r="O10" s="12" t="s">
        <v>11</v>
      </c>
      <c r="P10" s="12" t="s">
        <v>11</v>
      </c>
      <c r="Q10" s="12" t="s">
        <v>11</v>
      </c>
      <c r="R10" s="12" t="s">
        <v>12</v>
      </c>
      <c r="S10" s="12" t="s">
        <v>12</v>
      </c>
      <c r="T10" s="12" t="s">
        <v>11</v>
      </c>
      <c r="U10" s="12" t="s">
        <v>11</v>
      </c>
      <c r="V10" s="12" t="s">
        <v>11</v>
      </c>
      <c r="W10" s="12" t="s">
        <v>11</v>
      </c>
      <c r="X10" s="12" t="s">
        <v>12</v>
      </c>
      <c r="Y10" s="12" t="s">
        <v>12</v>
      </c>
      <c r="Z10" s="12" t="s">
        <v>11</v>
      </c>
      <c r="AA10" s="12" t="s">
        <v>11</v>
      </c>
      <c r="AB10" s="12" t="s">
        <v>11</v>
      </c>
      <c r="AC10" s="12" t="s">
        <v>11</v>
      </c>
      <c r="AD10" s="12" t="s">
        <v>12</v>
      </c>
      <c r="AE10" s="12" t="s">
        <v>12</v>
      </c>
      <c r="AF10" s="12" t="s">
        <v>11</v>
      </c>
      <c r="AG10" s="12" t="s">
        <v>11</v>
      </c>
      <c r="AH10" s="12" t="s">
        <v>11</v>
      </c>
      <c r="AI10" s="12" t="s">
        <v>11</v>
      </c>
      <c r="AJ10" s="12" t="s">
        <v>12</v>
      </c>
      <c r="AK10" s="12" t="s">
        <v>12</v>
      </c>
      <c r="AL10" s="12" t="s">
        <v>11</v>
      </c>
      <c r="AM10" s="12" t="s">
        <v>11</v>
      </c>
      <c r="AN10" s="12" t="s">
        <v>11</v>
      </c>
      <c r="AO10" s="12" t="s">
        <v>11</v>
      </c>
      <c r="AP10" s="12" t="s">
        <v>12</v>
      </c>
      <c r="AQ10" s="12" t="s">
        <v>12</v>
      </c>
      <c r="AR10" s="12" t="s">
        <v>11</v>
      </c>
      <c r="AS10" s="12" t="s">
        <v>11</v>
      </c>
      <c r="AT10" s="12" t="s">
        <v>9</v>
      </c>
      <c r="AU10" s="12" t="s">
        <v>9</v>
      </c>
      <c r="AV10" s="12" t="s">
        <v>12</v>
      </c>
      <c r="AW10" s="12" t="s">
        <v>12</v>
      </c>
      <c r="AX10" s="12" t="s">
        <v>9</v>
      </c>
      <c r="AY10" s="12" t="s">
        <v>9</v>
      </c>
      <c r="AZ10" s="12" t="s">
        <v>14</v>
      </c>
      <c r="BA10" s="12" t="s">
        <v>9</v>
      </c>
      <c r="BB10" s="12" t="s">
        <v>9</v>
      </c>
      <c r="BC10" s="12" t="s">
        <v>10</v>
      </c>
      <c r="IE10" s="14"/>
      <c r="IF10" s="14"/>
      <c r="IG10" s="14"/>
      <c r="IH10" s="14"/>
      <c r="II10" s="14"/>
    </row>
    <row r="11" spans="1:243" s="13" customFormat="1" ht="67.5" customHeight="1">
      <c r="A11" s="78" t="s">
        <v>15</v>
      </c>
      <c r="B11" s="12" t="s">
        <v>16</v>
      </c>
      <c r="C11" s="12" t="s">
        <v>17</v>
      </c>
      <c r="D11" s="12" t="s">
        <v>18</v>
      </c>
      <c r="E11" s="12" t="s">
        <v>19</v>
      </c>
      <c r="F11" s="12" t="s">
        <v>51</v>
      </c>
      <c r="G11" s="12"/>
      <c r="H11" s="12"/>
      <c r="I11" s="12" t="s">
        <v>20</v>
      </c>
      <c r="J11" s="12" t="s">
        <v>21</v>
      </c>
      <c r="K11" s="12" t="s">
        <v>22</v>
      </c>
      <c r="L11" s="12" t="s">
        <v>23</v>
      </c>
      <c r="M11" s="15" t="s">
        <v>24</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67</v>
      </c>
      <c r="BB11" s="16" t="s">
        <v>32</v>
      </c>
      <c r="BC11" s="16" t="s">
        <v>33</v>
      </c>
      <c r="IE11" s="14"/>
      <c r="IF11" s="14"/>
      <c r="IG11" s="14"/>
      <c r="IH11" s="14"/>
      <c r="II11" s="14"/>
    </row>
    <row r="12" spans="1:243" s="13" customFormat="1" ht="15">
      <c r="A12" s="78">
        <v>1</v>
      </c>
      <c r="B12" s="12">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2">
        <v>8</v>
      </c>
      <c r="IE12" s="14"/>
      <c r="IF12" s="14"/>
      <c r="IG12" s="14"/>
      <c r="IH12" s="14"/>
      <c r="II12" s="14"/>
    </row>
    <row r="13" spans="1:243" s="18" customFormat="1" ht="16.5" customHeight="1">
      <c r="A13" s="55">
        <v>1</v>
      </c>
      <c r="B13" s="56" t="s">
        <v>177</v>
      </c>
      <c r="C13" s="57" t="s">
        <v>55</v>
      </c>
      <c r="D13" s="82"/>
      <c r="E13" s="83"/>
      <c r="F13" s="83"/>
      <c r="G13" s="83"/>
      <c r="H13" s="83"/>
      <c r="I13" s="83"/>
      <c r="J13" s="83"/>
      <c r="K13" s="83"/>
      <c r="L13" s="83"/>
      <c r="M13" s="83"/>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5"/>
      <c r="IA13" s="18">
        <v>1</v>
      </c>
      <c r="IB13" s="18" t="s">
        <v>177</v>
      </c>
      <c r="IC13" s="18" t="s">
        <v>55</v>
      </c>
      <c r="IE13" s="19"/>
      <c r="IF13" s="19" t="s">
        <v>34</v>
      </c>
      <c r="IG13" s="19" t="s">
        <v>35</v>
      </c>
      <c r="IH13" s="19">
        <v>10</v>
      </c>
      <c r="II13" s="19" t="s">
        <v>36</v>
      </c>
    </row>
    <row r="14" spans="1:243" s="18" customFormat="1" ht="128.25">
      <c r="A14" s="55">
        <v>1.01</v>
      </c>
      <c r="B14" s="56" t="s">
        <v>178</v>
      </c>
      <c r="C14" s="57" t="s">
        <v>56</v>
      </c>
      <c r="D14" s="82"/>
      <c r="E14" s="83"/>
      <c r="F14" s="83"/>
      <c r="G14" s="83"/>
      <c r="H14" s="83"/>
      <c r="I14" s="83"/>
      <c r="J14" s="83"/>
      <c r="K14" s="83"/>
      <c r="L14" s="83"/>
      <c r="M14" s="83"/>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5"/>
      <c r="IA14" s="18">
        <v>1.01</v>
      </c>
      <c r="IB14" s="18" t="s">
        <v>178</v>
      </c>
      <c r="IC14" s="18" t="s">
        <v>56</v>
      </c>
      <c r="IE14" s="19"/>
      <c r="IF14" s="19" t="s">
        <v>40</v>
      </c>
      <c r="IG14" s="19" t="s">
        <v>35</v>
      </c>
      <c r="IH14" s="19">
        <v>123.223</v>
      </c>
      <c r="II14" s="19" t="s">
        <v>37</v>
      </c>
    </row>
    <row r="15" spans="1:243" s="18" customFormat="1" ht="28.5">
      <c r="A15" s="55">
        <v>1.02</v>
      </c>
      <c r="B15" s="58" t="s">
        <v>179</v>
      </c>
      <c r="C15" s="57" t="s">
        <v>57</v>
      </c>
      <c r="D15" s="59">
        <v>30</v>
      </c>
      <c r="E15" s="60" t="s">
        <v>64</v>
      </c>
      <c r="F15" s="61">
        <v>251.51</v>
      </c>
      <c r="G15" s="62"/>
      <c r="H15" s="63"/>
      <c r="I15" s="64" t="s">
        <v>38</v>
      </c>
      <c r="J15" s="65">
        <f aca="true" t="shared" si="0" ref="J15:J45">IF(I15="Less(-)",-1,1)</f>
        <v>1</v>
      </c>
      <c r="K15" s="63" t="s">
        <v>39</v>
      </c>
      <c r="L15" s="63" t="s">
        <v>4</v>
      </c>
      <c r="M15" s="32"/>
      <c r="N15" s="20"/>
      <c r="O15" s="20"/>
      <c r="P15" s="37"/>
      <c r="Q15" s="20"/>
      <c r="R15" s="20"/>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46"/>
      <c r="BA15" s="33">
        <f aca="true" t="shared" si="1" ref="BA15:BA45">ROUND(total_amount_ba($B$2,$D$2,D15,F15,J15,K15,M15),0)</f>
        <v>7545</v>
      </c>
      <c r="BB15" s="47">
        <f aca="true" t="shared" si="2" ref="BB15:BB45">BA15+SUM(N15:AZ15)</f>
        <v>7545</v>
      </c>
      <c r="BC15" s="43" t="str">
        <f aca="true" t="shared" si="3" ref="BC15:BC45">SpellNumber(L15,BB15)</f>
        <v>INR  Seven Thousand Five Hundred &amp; Forty Five  Only</v>
      </c>
      <c r="IA15" s="18">
        <v>1.02</v>
      </c>
      <c r="IB15" s="18" t="s">
        <v>179</v>
      </c>
      <c r="IC15" s="18" t="s">
        <v>57</v>
      </c>
      <c r="ID15" s="18">
        <v>30</v>
      </c>
      <c r="IE15" s="19" t="s">
        <v>64</v>
      </c>
      <c r="IF15" s="19" t="s">
        <v>41</v>
      </c>
      <c r="IG15" s="19" t="s">
        <v>42</v>
      </c>
      <c r="IH15" s="19">
        <v>213</v>
      </c>
      <c r="II15" s="19" t="s">
        <v>37</v>
      </c>
    </row>
    <row r="16" spans="1:243" s="18" customFormat="1" ht="42.75">
      <c r="A16" s="55">
        <v>1.03</v>
      </c>
      <c r="B16" s="56" t="s">
        <v>180</v>
      </c>
      <c r="C16" s="57" t="s">
        <v>89</v>
      </c>
      <c r="D16" s="59">
        <v>15</v>
      </c>
      <c r="E16" s="60" t="s">
        <v>64</v>
      </c>
      <c r="F16" s="61">
        <v>1894.96</v>
      </c>
      <c r="G16" s="62"/>
      <c r="H16" s="63"/>
      <c r="I16" s="64" t="s">
        <v>38</v>
      </c>
      <c r="J16" s="65">
        <f t="shared" si="0"/>
        <v>1</v>
      </c>
      <c r="K16" s="63" t="s">
        <v>39</v>
      </c>
      <c r="L16" s="63" t="s">
        <v>4</v>
      </c>
      <c r="M16" s="32"/>
      <c r="N16" s="20"/>
      <c r="O16" s="20"/>
      <c r="P16" s="37"/>
      <c r="Q16" s="20"/>
      <c r="R16" s="20"/>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46"/>
      <c r="BA16" s="33">
        <f t="shared" si="1"/>
        <v>28424</v>
      </c>
      <c r="BB16" s="47">
        <f t="shared" si="2"/>
        <v>28424</v>
      </c>
      <c r="BC16" s="43" t="str">
        <f t="shared" si="3"/>
        <v>INR  Twenty Eight Thousand Four Hundred &amp; Twenty Four  Only</v>
      </c>
      <c r="IA16" s="18">
        <v>1.03</v>
      </c>
      <c r="IB16" s="18" t="s">
        <v>180</v>
      </c>
      <c r="IC16" s="18" t="s">
        <v>89</v>
      </c>
      <c r="ID16" s="18">
        <v>15</v>
      </c>
      <c r="IE16" s="19" t="s">
        <v>64</v>
      </c>
      <c r="IF16" s="19"/>
      <c r="IG16" s="19"/>
      <c r="IH16" s="19"/>
      <c r="II16" s="19"/>
    </row>
    <row r="17" spans="1:243" s="18" customFormat="1" ht="15.75">
      <c r="A17" s="55">
        <v>1.04</v>
      </c>
      <c r="B17" s="58" t="s">
        <v>181</v>
      </c>
      <c r="C17" s="57" t="s">
        <v>58</v>
      </c>
      <c r="D17" s="82"/>
      <c r="E17" s="83"/>
      <c r="F17" s="83"/>
      <c r="G17" s="83"/>
      <c r="H17" s="83"/>
      <c r="I17" s="83"/>
      <c r="J17" s="83"/>
      <c r="K17" s="83"/>
      <c r="L17" s="83"/>
      <c r="M17" s="83"/>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5"/>
      <c r="IA17" s="18">
        <v>1.04</v>
      </c>
      <c r="IB17" s="18" t="s">
        <v>181</v>
      </c>
      <c r="IC17" s="18" t="s">
        <v>58</v>
      </c>
      <c r="IE17" s="19"/>
      <c r="IF17" s="19"/>
      <c r="IG17" s="19"/>
      <c r="IH17" s="19"/>
      <c r="II17" s="19"/>
    </row>
    <row r="18" spans="1:243" s="18" customFormat="1" ht="57">
      <c r="A18" s="55">
        <v>1.05</v>
      </c>
      <c r="B18" s="58" t="s">
        <v>163</v>
      </c>
      <c r="C18" s="57" t="s">
        <v>90</v>
      </c>
      <c r="D18" s="82"/>
      <c r="E18" s="83"/>
      <c r="F18" s="83"/>
      <c r="G18" s="83"/>
      <c r="H18" s="83"/>
      <c r="I18" s="83"/>
      <c r="J18" s="83"/>
      <c r="K18" s="83"/>
      <c r="L18" s="83"/>
      <c r="M18" s="83"/>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5"/>
      <c r="IA18" s="18">
        <v>1.05</v>
      </c>
      <c r="IB18" s="18" t="s">
        <v>163</v>
      </c>
      <c r="IC18" s="18" t="s">
        <v>90</v>
      </c>
      <c r="IE18" s="19"/>
      <c r="IF18" s="19"/>
      <c r="IG18" s="19"/>
      <c r="IH18" s="19"/>
      <c r="II18" s="19"/>
    </row>
    <row r="19" spans="1:243" s="18" customFormat="1" ht="57">
      <c r="A19" s="55">
        <v>1.06</v>
      </c>
      <c r="B19" s="58" t="s">
        <v>182</v>
      </c>
      <c r="C19" s="57" t="s">
        <v>91</v>
      </c>
      <c r="D19" s="59">
        <v>2.5</v>
      </c>
      <c r="E19" s="60" t="s">
        <v>64</v>
      </c>
      <c r="F19" s="61">
        <v>6457.83</v>
      </c>
      <c r="G19" s="62"/>
      <c r="H19" s="63"/>
      <c r="I19" s="64" t="s">
        <v>38</v>
      </c>
      <c r="J19" s="65">
        <f t="shared" si="0"/>
        <v>1</v>
      </c>
      <c r="K19" s="63" t="s">
        <v>39</v>
      </c>
      <c r="L19" s="63" t="s">
        <v>4</v>
      </c>
      <c r="M19" s="32"/>
      <c r="N19" s="20"/>
      <c r="O19" s="20"/>
      <c r="P19" s="37"/>
      <c r="Q19" s="20"/>
      <c r="R19" s="20"/>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46"/>
      <c r="BA19" s="33">
        <f t="shared" si="1"/>
        <v>16145</v>
      </c>
      <c r="BB19" s="47">
        <f t="shared" si="2"/>
        <v>16145</v>
      </c>
      <c r="BC19" s="43" t="str">
        <f t="shared" si="3"/>
        <v>INR  Sixteen Thousand One Hundred &amp; Forty Five  Only</v>
      </c>
      <c r="IA19" s="18">
        <v>1.06</v>
      </c>
      <c r="IB19" s="18" t="s">
        <v>182</v>
      </c>
      <c r="IC19" s="18" t="s">
        <v>91</v>
      </c>
      <c r="ID19" s="18">
        <v>2.5</v>
      </c>
      <c r="IE19" s="19" t="s">
        <v>64</v>
      </c>
      <c r="IF19" s="19"/>
      <c r="IG19" s="19"/>
      <c r="IH19" s="19"/>
      <c r="II19" s="19"/>
    </row>
    <row r="20" spans="1:243" s="18" customFormat="1" ht="30.75" customHeight="1">
      <c r="A20" s="55">
        <v>1.07</v>
      </c>
      <c r="B20" s="58" t="s">
        <v>183</v>
      </c>
      <c r="C20" s="57" t="s">
        <v>59</v>
      </c>
      <c r="D20" s="59">
        <v>12</v>
      </c>
      <c r="E20" s="60" t="s">
        <v>52</v>
      </c>
      <c r="F20" s="61">
        <v>325.16</v>
      </c>
      <c r="G20" s="62"/>
      <c r="H20" s="63"/>
      <c r="I20" s="64" t="s">
        <v>38</v>
      </c>
      <c r="J20" s="65">
        <f t="shared" si="0"/>
        <v>1</v>
      </c>
      <c r="K20" s="63" t="s">
        <v>39</v>
      </c>
      <c r="L20" s="63" t="s">
        <v>4</v>
      </c>
      <c r="M20" s="32"/>
      <c r="N20" s="20"/>
      <c r="O20" s="20"/>
      <c r="P20" s="37"/>
      <c r="Q20" s="20"/>
      <c r="R20" s="20"/>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46"/>
      <c r="BA20" s="33">
        <f t="shared" si="1"/>
        <v>3902</v>
      </c>
      <c r="BB20" s="47">
        <f t="shared" si="2"/>
        <v>3902</v>
      </c>
      <c r="BC20" s="43" t="str">
        <f t="shared" si="3"/>
        <v>INR  Three Thousand Nine Hundred &amp; Two  Only</v>
      </c>
      <c r="IA20" s="18">
        <v>1.07</v>
      </c>
      <c r="IB20" s="18" t="s">
        <v>183</v>
      </c>
      <c r="IC20" s="18" t="s">
        <v>59</v>
      </c>
      <c r="ID20" s="18">
        <v>12</v>
      </c>
      <c r="IE20" s="19" t="s">
        <v>52</v>
      </c>
      <c r="IF20" s="19" t="s">
        <v>34</v>
      </c>
      <c r="IG20" s="19" t="s">
        <v>43</v>
      </c>
      <c r="IH20" s="19">
        <v>10</v>
      </c>
      <c r="II20" s="19" t="s">
        <v>37</v>
      </c>
    </row>
    <row r="21" spans="1:243" s="18" customFormat="1" ht="57">
      <c r="A21" s="55">
        <v>1.08</v>
      </c>
      <c r="B21" s="58" t="s">
        <v>184</v>
      </c>
      <c r="C21" s="57" t="s">
        <v>92</v>
      </c>
      <c r="D21" s="59">
        <v>4</v>
      </c>
      <c r="E21" s="60" t="s">
        <v>264</v>
      </c>
      <c r="F21" s="61">
        <v>50.11</v>
      </c>
      <c r="G21" s="62"/>
      <c r="H21" s="63"/>
      <c r="I21" s="64" t="s">
        <v>38</v>
      </c>
      <c r="J21" s="65">
        <f t="shared" si="0"/>
        <v>1</v>
      </c>
      <c r="K21" s="63" t="s">
        <v>39</v>
      </c>
      <c r="L21" s="63" t="s">
        <v>4</v>
      </c>
      <c r="M21" s="32"/>
      <c r="N21" s="20"/>
      <c r="O21" s="20"/>
      <c r="P21" s="37"/>
      <c r="Q21" s="20"/>
      <c r="R21" s="20"/>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46"/>
      <c r="BA21" s="33">
        <f t="shared" si="1"/>
        <v>200</v>
      </c>
      <c r="BB21" s="47">
        <f t="shared" si="2"/>
        <v>200</v>
      </c>
      <c r="BC21" s="43" t="str">
        <f t="shared" si="3"/>
        <v>INR  Two Hundred    Only</v>
      </c>
      <c r="IA21" s="18">
        <v>1.08</v>
      </c>
      <c r="IB21" s="18" t="s">
        <v>184</v>
      </c>
      <c r="IC21" s="18" t="s">
        <v>92</v>
      </c>
      <c r="ID21" s="18">
        <v>4</v>
      </c>
      <c r="IE21" s="52" t="s">
        <v>264</v>
      </c>
      <c r="IF21" s="19"/>
      <c r="IG21" s="19"/>
      <c r="IH21" s="19"/>
      <c r="II21" s="19"/>
    </row>
    <row r="22" spans="1:243" s="18" customFormat="1" ht="85.5">
      <c r="A22" s="55">
        <v>1.09</v>
      </c>
      <c r="B22" s="58" t="s">
        <v>185</v>
      </c>
      <c r="C22" s="57" t="s">
        <v>60</v>
      </c>
      <c r="D22" s="59">
        <v>12</v>
      </c>
      <c r="E22" s="60" t="s">
        <v>52</v>
      </c>
      <c r="F22" s="61">
        <v>99.82</v>
      </c>
      <c r="G22" s="62"/>
      <c r="H22" s="63"/>
      <c r="I22" s="64" t="s">
        <v>38</v>
      </c>
      <c r="J22" s="65">
        <f t="shared" si="0"/>
        <v>1</v>
      </c>
      <c r="K22" s="63" t="s">
        <v>39</v>
      </c>
      <c r="L22" s="63" t="s">
        <v>4</v>
      </c>
      <c r="M22" s="32"/>
      <c r="N22" s="20"/>
      <c r="O22" s="20"/>
      <c r="P22" s="37"/>
      <c r="Q22" s="20"/>
      <c r="R22" s="20"/>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46"/>
      <c r="BA22" s="33">
        <f t="shared" si="1"/>
        <v>1198</v>
      </c>
      <c r="BB22" s="47">
        <f t="shared" si="2"/>
        <v>1198</v>
      </c>
      <c r="BC22" s="43" t="str">
        <f t="shared" si="3"/>
        <v>INR  One Thousand One Hundred &amp; Ninety Eight  Only</v>
      </c>
      <c r="IA22" s="18">
        <v>1.09</v>
      </c>
      <c r="IB22" s="18" t="s">
        <v>185</v>
      </c>
      <c r="IC22" s="18" t="s">
        <v>60</v>
      </c>
      <c r="ID22" s="18">
        <v>12</v>
      </c>
      <c r="IE22" s="19" t="s">
        <v>52</v>
      </c>
      <c r="IF22" s="19" t="s">
        <v>40</v>
      </c>
      <c r="IG22" s="19" t="s">
        <v>35</v>
      </c>
      <c r="IH22" s="19">
        <v>123.223</v>
      </c>
      <c r="II22" s="19" t="s">
        <v>37</v>
      </c>
    </row>
    <row r="23" spans="1:243" s="18" customFormat="1" ht="142.5">
      <c r="A23" s="55">
        <v>1.1</v>
      </c>
      <c r="B23" s="58" t="s">
        <v>186</v>
      </c>
      <c r="C23" s="57" t="s">
        <v>93</v>
      </c>
      <c r="D23" s="59">
        <v>25</v>
      </c>
      <c r="E23" s="60" t="s">
        <v>52</v>
      </c>
      <c r="F23" s="61">
        <v>597.65</v>
      </c>
      <c r="G23" s="62"/>
      <c r="H23" s="63"/>
      <c r="I23" s="64" t="s">
        <v>38</v>
      </c>
      <c r="J23" s="65">
        <f t="shared" si="0"/>
        <v>1</v>
      </c>
      <c r="K23" s="63" t="s">
        <v>39</v>
      </c>
      <c r="L23" s="63" t="s">
        <v>4</v>
      </c>
      <c r="M23" s="32"/>
      <c r="N23" s="20"/>
      <c r="O23" s="20"/>
      <c r="P23" s="37"/>
      <c r="Q23" s="20"/>
      <c r="R23" s="20"/>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46"/>
      <c r="BA23" s="33">
        <f t="shared" si="1"/>
        <v>14941</v>
      </c>
      <c r="BB23" s="47">
        <f t="shared" si="2"/>
        <v>14941</v>
      </c>
      <c r="BC23" s="43" t="str">
        <f t="shared" si="3"/>
        <v>INR  Fourteen Thousand Nine Hundred &amp; Forty One  Only</v>
      </c>
      <c r="IA23" s="18">
        <v>1.1</v>
      </c>
      <c r="IB23" s="18" t="s">
        <v>186</v>
      </c>
      <c r="IC23" s="18" t="s">
        <v>93</v>
      </c>
      <c r="ID23" s="18">
        <v>25</v>
      </c>
      <c r="IE23" s="19" t="s">
        <v>52</v>
      </c>
      <c r="IF23" s="19" t="s">
        <v>44</v>
      </c>
      <c r="IG23" s="19" t="s">
        <v>45</v>
      </c>
      <c r="IH23" s="19">
        <v>10</v>
      </c>
      <c r="II23" s="19" t="s">
        <v>37</v>
      </c>
    </row>
    <row r="24" spans="1:243" s="18" customFormat="1" ht="15.75">
      <c r="A24" s="55">
        <v>1.11</v>
      </c>
      <c r="B24" s="58" t="s">
        <v>68</v>
      </c>
      <c r="C24" s="57" t="s">
        <v>94</v>
      </c>
      <c r="D24" s="82"/>
      <c r="E24" s="83"/>
      <c r="F24" s="83"/>
      <c r="G24" s="83"/>
      <c r="H24" s="83"/>
      <c r="I24" s="83"/>
      <c r="J24" s="83"/>
      <c r="K24" s="83"/>
      <c r="L24" s="83"/>
      <c r="M24" s="83"/>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5"/>
      <c r="IA24" s="18">
        <v>1.11</v>
      </c>
      <c r="IB24" s="18" t="s">
        <v>68</v>
      </c>
      <c r="IC24" s="18" t="s">
        <v>94</v>
      </c>
      <c r="IE24" s="19"/>
      <c r="IF24" s="19"/>
      <c r="IG24" s="19"/>
      <c r="IH24" s="19"/>
      <c r="II24" s="19"/>
    </row>
    <row r="25" spans="1:243" s="18" customFormat="1" ht="28.5">
      <c r="A25" s="55">
        <v>1.12</v>
      </c>
      <c r="B25" s="58" t="s">
        <v>69</v>
      </c>
      <c r="C25" s="57" t="s">
        <v>95</v>
      </c>
      <c r="D25" s="82"/>
      <c r="E25" s="83"/>
      <c r="F25" s="83"/>
      <c r="G25" s="83"/>
      <c r="H25" s="83"/>
      <c r="I25" s="83"/>
      <c r="J25" s="83"/>
      <c r="K25" s="83"/>
      <c r="L25" s="83"/>
      <c r="M25" s="83"/>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5"/>
      <c r="IA25" s="18">
        <v>1.12</v>
      </c>
      <c r="IB25" s="18" t="s">
        <v>69</v>
      </c>
      <c r="IC25" s="18" t="s">
        <v>95</v>
      </c>
      <c r="IE25" s="19"/>
      <c r="IF25" s="19" t="s">
        <v>41</v>
      </c>
      <c r="IG25" s="19" t="s">
        <v>42</v>
      </c>
      <c r="IH25" s="19">
        <v>213</v>
      </c>
      <c r="II25" s="19" t="s">
        <v>37</v>
      </c>
    </row>
    <row r="26" spans="1:243" s="18" customFormat="1" ht="42.75">
      <c r="A26" s="55">
        <v>1.13</v>
      </c>
      <c r="B26" s="58" t="s">
        <v>187</v>
      </c>
      <c r="C26" s="57" t="s">
        <v>96</v>
      </c>
      <c r="D26" s="59">
        <v>175</v>
      </c>
      <c r="E26" s="60" t="s">
        <v>52</v>
      </c>
      <c r="F26" s="61">
        <v>672.12</v>
      </c>
      <c r="G26" s="62"/>
      <c r="H26" s="63"/>
      <c r="I26" s="64" t="s">
        <v>38</v>
      </c>
      <c r="J26" s="65">
        <f t="shared" si="0"/>
        <v>1</v>
      </c>
      <c r="K26" s="63" t="s">
        <v>39</v>
      </c>
      <c r="L26" s="63" t="s">
        <v>4</v>
      </c>
      <c r="M26" s="32"/>
      <c r="N26" s="20"/>
      <c r="O26" s="20"/>
      <c r="P26" s="37"/>
      <c r="Q26" s="20"/>
      <c r="R26" s="20"/>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46"/>
      <c r="BA26" s="33">
        <f t="shared" si="1"/>
        <v>117621</v>
      </c>
      <c r="BB26" s="47">
        <f t="shared" si="2"/>
        <v>117621</v>
      </c>
      <c r="BC26" s="43" t="str">
        <f t="shared" si="3"/>
        <v>INR  One Lakh Seventeen Thousand Six Hundred &amp; Twenty One  Only</v>
      </c>
      <c r="IA26" s="18">
        <v>1.13</v>
      </c>
      <c r="IB26" s="18" t="s">
        <v>187</v>
      </c>
      <c r="IC26" s="18" t="s">
        <v>96</v>
      </c>
      <c r="ID26" s="18">
        <v>175</v>
      </c>
      <c r="IE26" s="19" t="s">
        <v>52</v>
      </c>
      <c r="IF26" s="19"/>
      <c r="IG26" s="19"/>
      <c r="IH26" s="19"/>
      <c r="II26" s="19"/>
    </row>
    <row r="27" spans="1:243" s="18" customFormat="1" ht="28.5">
      <c r="A27" s="55">
        <v>1.14</v>
      </c>
      <c r="B27" s="58" t="s">
        <v>188</v>
      </c>
      <c r="C27" s="57" t="s">
        <v>97</v>
      </c>
      <c r="D27" s="59">
        <v>30</v>
      </c>
      <c r="E27" s="60" t="s">
        <v>52</v>
      </c>
      <c r="F27" s="61">
        <v>533.41</v>
      </c>
      <c r="G27" s="62"/>
      <c r="H27" s="63"/>
      <c r="I27" s="64" t="s">
        <v>38</v>
      </c>
      <c r="J27" s="65">
        <f t="shared" si="0"/>
        <v>1</v>
      </c>
      <c r="K27" s="63" t="s">
        <v>39</v>
      </c>
      <c r="L27" s="63" t="s">
        <v>4</v>
      </c>
      <c r="M27" s="32"/>
      <c r="N27" s="20"/>
      <c r="O27" s="20"/>
      <c r="P27" s="37"/>
      <c r="Q27" s="20"/>
      <c r="R27" s="20"/>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46"/>
      <c r="BA27" s="33">
        <f t="shared" si="1"/>
        <v>16002</v>
      </c>
      <c r="BB27" s="47">
        <f t="shared" si="2"/>
        <v>16002</v>
      </c>
      <c r="BC27" s="43" t="str">
        <f t="shared" si="3"/>
        <v>INR  Sixteen Thousand  &amp;Two  Only</v>
      </c>
      <c r="IA27" s="18">
        <v>1.14</v>
      </c>
      <c r="IB27" s="18" t="s">
        <v>188</v>
      </c>
      <c r="IC27" s="18" t="s">
        <v>97</v>
      </c>
      <c r="ID27" s="18">
        <v>30</v>
      </c>
      <c r="IE27" s="19" t="s">
        <v>52</v>
      </c>
      <c r="IF27" s="19"/>
      <c r="IG27" s="19"/>
      <c r="IH27" s="19"/>
      <c r="II27" s="19"/>
    </row>
    <row r="28" spans="1:243" s="18" customFormat="1" ht="28.5">
      <c r="A28" s="55">
        <v>1.15</v>
      </c>
      <c r="B28" s="58" t="s">
        <v>189</v>
      </c>
      <c r="C28" s="57" t="s">
        <v>98</v>
      </c>
      <c r="D28" s="82"/>
      <c r="E28" s="83"/>
      <c r="F28" s="83"/>
      <c r="G28" s="83"/>
      <c r="H28" s="83"/>
      <c r="I28" s="83"/>
      <c r="J28" s="83"/>
      <c r="K28" s="83"/>
      <c r="L28" s="83"/>
      <c r="M28" s="83"/>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5"/>
      <c r="IA28" s="18">
        <v>1.15</v>
      </c>
      <c r="IB28" s="18" t="s">
        <v>189</v>
      </c>
      <c r="IC28" s="18" t="s">
        <v>98</v>
      </c>
      <c r="IE28" s="19"/>
      <c r="IF28" s="19"/>
      <c r="IG28" s="19"/>
      <c r="IH28" s="19"/>
      <c r="II28" s="19"/>
    </row>
    <row r="29" spans="1:243" s="18" customFormat="1" ht="28.5">
      <c r="A29" s="55">
        <v>1.16</v>
      </c>
      <c r="B29" s="58" t="s">
        <v>190</v>
      </c>
      <c r="C29" s="57" t="s">
        <v>99</v>
      </c>
      <c r="D29" s="59">
        <v>50</v>
      </c>
      <c r="E29" s="60" t="s">
        <v>74</v>
      </c>
      <c r="F29" s="61">
        <v>159.49</v>
      </c>
      <c r="G29" s="62"/>
      <c r="H29" s="63"/>
      <c r="I29" s="64" t="s">
        <v>38</v>
      </c>
      <c r="J29" s="65">
        <f t="shared" si="0"/>
        <v>1</v>
      </c>
      <c r="K29" s="63" t="s">
        <v>39</v>
      </c>
      <c r="L29" s="63" t="s">
        <v>4</v>
      </c>
      <c r="M29" s="32"/>
      <c r="N29" s="20"/>
      <c r="O29" s="20"/>
      <c r="P29" s="37"/>
      <c r="Q29" s="20"/>
      <c r="R29" s="20"/>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46"/>
      <c r="BA29" s="33">
        <f t="shared" si="1"/>
        <v>7975</v>
      </c>
      <c r="BB29" s="47">
        <f t="shared" si="2"/>
        <v>7975</v>
      </c>
      <c r="BC29" s="43" t="str">
        <f t="shared" si="3"/>
        <v>INR  Seven Thousand Nine Hundred &amp; Seventy Five  Only</v>
      </c>
      <c r="IA29" s="18">
        <v>1.16</v>
      </c>
      <c r="IB29" s="18" t="s">
        <v>190</v>
      </c>
      <c r="IC29" s="18" t="s">
        <v>99</v>
      </c>
      <c r="ID29" s="18">
        <v>50</v>
      </c>
      <c r="IE29" s="19" t="s">
        <v>74</v>
      </c>
      <c r="IF29" s="19"/>
      <c r="IG29" s="19"/>
      <c r="IH29" s="19"/>
      <c r="II29" s="19"/>
    </row>
    <row r="30" spans="1:243" s="18" customFormat="1" ht="57">
      <c r="A30" s="55">
        <v>1.17</v>
      </c>
      <c r="B30" s="58" t="s">
        <v>70</v>
      </c>
      <c r="C30" s="57" t="s">
        <v>61</v>
      </c>
      <c r="D30" s="82"/>
      <c r="E30" s="83"/>
      <c r="F30" s="83"/>
      <c r="G30" s="83"/>
      <c r="H30" s="83"/>
      <c r="I30" s="83"/>
      <c r="J30" s="83"/>
      <c r="K30" s="83"/>
      <c r="L30" s="83"/>
      <c r="M30" s="83"/>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5"/>
      <c r="IA30" s="18">
        <v>1.17</v>
      </c>
      <c r="IB30" s="18" t="s">
        <v>70</v>
      </c>
      <c r="IC30" s="18" t="s">
        <v>61</v>
      </c>
      <c r="IE30" s="19"/>
      <c r="IF30" s="19"/>
      <c r="IG30" s="19"/>
      <c r="IH30" s="19"/>
      <c r="II30" s="19"/>
    </row>
    <row r="31" spans="1:243" s="18" customFormat="1" ht="42.75">
      <c r="A31" s="55">
        <v>1.18</v>
      </c>
      <c r="B31" s="58" t="s">
        <v>71</v>
      </c>
      <c r="C31" s="57" t="s">
        <v>100</v>
      </c>
      <c r="D31" s="59">
        <v>3150</v>
      </c>
      <c r="E31" s="60" t="s">
        <v>66</v>
      </c>
      <c r="F31" s="61">
        <v>78.61</v>
      </c>
      <c r="G31" s="62"/>
      <c r="H31" s="63"/>
      <c r="I31" s="64" t="s">
        <v>38</v>
      </c>
      <c r="J31" s="65">
        <f t="shared" si="0"/>
        <v>1</v>
      </c>
      <c r="K31" s="63" t="s">
        <v>39</v>
      </c>
      <c r="L31" s="63" t="s">
        <v>4</v>
      </c>
      <c r="M31" s="32"/>
      <c r="N31" s="20"/>
      <c r="O31" s="20"/>
      <c r="P31" s="37"/>
      <c r="Q31" s="20"/>
      <c r="R31" s="20"/>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46"/>
      <c r="BA31" s="33">
        <f t="shared" si="1"/>
        <v>247622</v>
      </c>
      <c r="BB31" s="47">
        <f t="shared" si="2"/>
        <v>247622</v>
      </c>
      <c r="BC31" s="43" t="str">
        <f t="shared" si="3"/>
        <v>INR  Two Lakh Forty Seven Thousand Six Hundred &amp; Twenty Two  Only</v>
      </c>
      <c r="IA31" s="18">
        <v>1.18</v>
      </c>
      <c r="IB31" s="18" t="s">
        <v>71</v>
      </c>
      <c r="IC31" s="18" t="s">
        <v>100</v>
      </c>
      <c r="ID31" s="18">
        <v>3150</v>
      </c>
      <c r="IE31" s="19" t="s">
        <v>66</v>
      </c>
      <c r="IF31" s="19"/>
      <c r="IG31" s="19"/>
      <c r="IH31" s="19"/>
      <c r="II31" s="19"/>
    </row>
    <row r="32" spans="1:243" s="18" customFormat="1" ht="355.5" customHeight="1">
      <c r="A32" s="55">
        <v>1.19</v>
      </c>
      <c r="B32" s="58" t="s">
        <v>191</v>
      </c>
      <c r="C32" s="57" t="s">
        <v>101</v>
      </c>
      <c r="D32" s="82"/>
      <c r="E32" s="83"/>
      <c r="F32" s="83"/>
      <c r="G32" s="83"/>
      <c r="H32" s="83"/>
      <c r="I32" s="83"/>
      <c r="J32" s="83"/>
      <c r="K32" s="83"/>
      <c r="L32" s="83"/>
      <c r="M32" s="83"/>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5"/>
      <c r="IA32" s="18">
        <v>1.19</v>
      </c>
      <c r="IB32" s="51" t="s">
        <v>191</v>
      </c>
      <c r="IC32" s="18" t="s">
        <v>101</v>
      </c>
      <c r="IE32" s="19"/>
      <c r="IF32" s="19"/>
      <c r="IG32" s="19"/>
      <c r="IH32" s="19"/>
      <c r="II32" s="19"/>
    </row>
    <row r="33" spans="1:243" s="18" customFormat="1" ht="24.75" customHeight="1">
      <c r="A33" s="55">
        <v>1.2</v>
      </c>
      <c r="B33" s="58" t="s">
        <v>192</v>
      </c>
      <c r="C33" s="57" t="s">
        <v>102</v>
      </c>
      <c r="D33" s="82"/>
      <c r="E33" s="83"/>
      <c r="F33" s="83"/>
      <c r="G33" s="83"/>
      <c r="H33" s="83"/>
      <c r="I33" s="83"/>
      <c r="J33" s="83"/>
      <c r="K33" s="83"/>
      <c r="L33" s="83"/>
      <c r="M33" s="83"/>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5"/>
      <c r="IA33" s="18">
        <v>1.2</v>
      </c>
      <c r="IB33" s="18" t="s">
        <v>192</v>
      </c>
      <c r="IC33" s="18" t="s">
        <v>102</v>
      </c>
      <c r="IE33" s="19"/>
      <c r="IF33" s="19"/>
      <c r="IG33" s="19"/>
      <c r="IH33" s="19"/>
      <c r="II33" s="19"/>
    </row>
    <row r="34" spans="1:243" s="18" customFormat="1" ht="42.75" customHeight="1">
      <c r="A34" s="55">
        <v>1.21</v>
      </c>
      <c r="B34" s="58" t="s">
        <v>193</v>
      </c>
      <c r="C34" s="57" t="s">
        <v>103</v>
      </c>
      <c r="D34" s="59">
        <v>34</v>
      </c>
      <c r="E34" s="60" t="s">
        <v>64</v>
      </c>
      <c r="F34" s="61">
        <v>8962.45</v>
      </c>
      <c r="G34" s="62"/>
      <c r="H34" s="63"/>
      <c r="I34" s="64" t="s">
        <v>38</v>
      </c>
      <c r="J34" s="65">
        <f t="shared" si="0"/>
        <v>1</v>
      </c>
      <c r="K34" s="63" t="s">
        <v>39</v>
      </c>
      <c r="L34" s="63" t="s">
        <v>4</v>
      </c>
      <c r="M34" s="32"/>
      <c r="N34" s="20"/>
      <c r="O34" s="20"/>
      <c r="P34" s="37"/>
      <c r="Q34" s="20"/>
      <c r="R34" s="20"/>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46"/>
      <c r="BA34" s="33">
        <f t="shared" si="1"/>
        <v>304723</v>
      </c>
      <c r="BB34" s="47">
        <f t="shared" si="2"/>
        <v>304723</v>
      </c>
      <c r="BC34" s="43" t="str">
        <f t="shared" si="3"/>
        <v>INR  Three Lakh Four Thousand Seven Hundred &amp; Twenty Three  Only</v>
      </c>
      <c r="IA34" s="18">
        <v>1.21</v>
      </c>
      <c r="IB34" s="18" t="s">
        <v>193</v>
      </c>
      <c r="IC34" s="18" t="s">
        <v>103</v>
      </c>
      <c r="ID34" s="18">
        <v>34</v>
      </c>
      <c r="IE34" s="19" t="s">
        <v>64</v>
      </c>
      <c r="IF34" s="19"/>
      <c r="IG34" s="19"/>
      <c r="IH34" s="19"/>
      <c r="II34" s="19"/>
    </row>
    <row r="35" spans="1:243" s="18" customFormat="1" ht="19.5" customHeight="1">
      <c r="A35" s="55">
        <v>1.22</v>
      </c>
      <c r="B35" s="58" t="s">
        <v>194</v>
      </c>
      <c r="C35" s="57" t="s">
        <v>104</v>
      </c>
      <c r="D35" s="59">
        <v>5</v>
      </c>
      <c r="E35" s="60" t="s">
        <v>265</v>
      </c>
      <c r="F35" s="61">
        <v>603.64</v>
      </c>
      <c r="G35" s="62"/>
      <c r="H35" s="63"/>
      <c r="I35" s="64" t="s">
        <v>38</v>
      </c>
      <c r="J35" s="65">
        <f t="shared" si="0"/>
        <v>1</v>
      </c>
      <c r="K35" s="63" t="s">
        <v>39</v>
      </c>
      <c r="L35" s="63" t="s">
        <v>4</v>
      </c>
      <c r="M35" s="32"/>
      <c r="N35" s="20"/>
      <c r="O35" s="20"/>
      <c r="P35" s="37"/>
      <c r="Q35" s="20"/>
      <c r="R35" s="20"/>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46"/>
      <c r="BA35" s="33">
        <f t="shared" si="1"/>
        <v>3018</v>
      </c>
      <c r="BB35" s="47">
        <f t="shared" si="2"/>
        <v>3018</v>
      </c>
      <c r="BC35" s="43" t="str">
        <f t="shared" si="3"/>
        <v>INR  Three Thousand  &amp;Eighteen  Only</v>
      </c>
      <c r="IA35" s="18">
        <v>1.22</v>
      </c>
      <c r="IB35" s="18" t="s">
        <v>194</v>
      </c>
      <c r="IC35" s="18" t="s">
        <v>104</v>
      </c>
      <c r="ID35" s="18">
        <v>5</v>
      </c>
      <c r="IE35" s="19" t="s">
        <v>265</v>
      </c>
      <c r="IF35" s="19"/>
      <c r="IG35" s="19"/>
      <c r="IH35" s="19"/>
      <c r="II35" s="19"/>
    </row>
    <row r="36" spans="1:243" s="18" customFormat="1" ht="30.75" customHeight="1">
      <c r="A36" s="55">
        <v>1.23</v>
      </c>
      <c r="B36" s="58" t="s">
        <v>195</v>
      </c>
      <c r="C36" s="57" t="s">
        <v>105</v>
      </c>
      <c r="D36" s="82"/>
      <c r="E36" s="83"/>
      <c r="F36" s="83"/>
      <c r="G36" s="83"/>
      <c r="H36" s="83"/>
      <c r="I36" s="83"/>
      <c r="J36" s="83"/>
      <c r="K36" s="83"/>
      <c r="L36" s="83"/>
      <c r="M36" s="83"/>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5"/>
      <c r="IA36" s="18">
        <v>1.23</v>
      </c>
      <c r="IB36" s="18" t="s">
        <v>195</v>
      </c>
      <c r="IC36" s="18" t="s">
        <v>105</v>
      </c>
      <c r="IE36" s="19"/>
      <c r="IF36" s="19"/>
      <c r="IG36" s="19"/>
      <c r="IH36" s="19"/>
      <c r="II36" s="19"/>
    </row>
    <row r="37" spans="1:243" s="18" customFormat="1" ht="28.5">
      <c r="A37" s="55">
        <v>1.24</v>
      </c>
      <c r="B37" s="58" t="s">
        <v>196</v>
      </c>
      <c r="C37" s="57" t="s">
        <v>62</v>
      </c>
      <c r="D37" s="59">
        <v>5</v>
      </c>
      <c r="E37" s="60" t="s">
        <v>74</v>
      </c>
      <c r="F37" s="61">
        <v>655.2</v>
      </c>
      <c r="G37" s="62"/>
      <c r="H37" s="63"/>
      <c r="I37" s="64" t="s">
        <v>38</v>
      </c>
      <c r="J37" s="65">
        <f t="shared" si="0"/>
        <v>1</v>
      </c>
      <c r="K37" s="63" t="s">
        <v>39</v>
      </c>
      <c r="L37" s="63" t="s">
        <v>4</v>
      </c>
      <c r="M37" s="32"/>
      <c r="N37" s="20"/>
      <c r="O37" s="20"/>
      <c r="P37" s="37"/>
      <c r="Q37" s="20"/>
      <c r="R37" s="20"/>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46"/>
      <c r="BA37" s="33">
        <f t="shared" si="1"/>
        <v>3276</v>
      </c>
      <c r="BB37" s="47">
        <f t="shared" si="2"/>
        <v>3276</v>
      </c>
      <c r="BC37" s="43" t="str">
        <f t="shared" si="3"/>
        <v>INR  Three Thousand Two Hundred &amp; Seventy Six  Only</v>
      </c>
      <c r="IA37" s="18">
        <v>1.24</v>
      </c>
      <c r="IB37" s="18" t="s">
        <v>196</v>
      </c>
      <c r="IC37" s="18" t="s">
        <v>62</v>
      </c>
      <c r="ID37" s="18">
        <v>5</v>
      </c>
      <c r="IE37" s="19" t="s">
        <v>74</v>
      </c>
      <c r="IF37" s="19"/>
      <c r="IG37" s="19"/>
      <c r="IH37" s="19"/>
      <c r="II37" s="19"/>
    </row>
    <row r="38" spans="1:243" s="18" customFormat="1" ht="28.5">
      <c r="A38" s="55">
        <v>1.25</v>
      </c>
      <c r="B38" s="58" t="s">
        <v>197</v>
      </c>
      <c r="C38" s="57" t="s">
        <v>63</v>
      </c>
      <c r="D38" s="59">
        <v>5</v>
      </c>
      <c r="E38" s="60" t="s">
        <v>74</v>
      </c>
      <c r="F38" s="61">
        <v>923.63</v>
      </c>
      <c r="G38" s="62"/>
      <c r="H38" s="63"/>
      <c r="I38" s="64" t="s">
        <v>38</v>
      </c>
      <c r="J38" s="65">
        <f t="shared" si="0"/>
        <v>1</v>
      </c>
      <c r="K38" s="63" t="s">
        <v>39</v>
      </c>
      <c r="L38" s="63" t="s">
        <v>4</v>
      </c>
      <c r="M38" s="32"/>
      <c r="N38" s="20"/>
      <c r="O38" s="20"/>
      <c r="P38" s="37"/>
      <c r="Q38" s="20"/>
      <c r="R38" s="20"/>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46"/>
      <c r="BA38" s="33">
        <f t="shared" si="1"/>
        <v>4618</v>
      </c>
      <c r="BB38" s="47">
        <f t="shared" si="2"/>
        <v>4618</v>
      </c>
      <c r="BC38" s="43" t="str">
        <f t="shared" si="3"/>
        <v>INR  Four Thousand Six Hundred &amp; Eighteen  Only</v>
      </c>
      <c r="IA38" s="18">
        <v>1.25</v>
      </c>
      <c r="IB38" s="18" t="s">
        <v>197</v>
      </c>
      <c r="IC38" s="18" t="s">
        <v>63</v>
      </c>
      <c r="ID38" s="18">
        <v>5</v>
      </c>
      <c r="IE38" s="19" t="s">
        <v>74</v>
      </c>
      <c r="IF38" s="19"/>
      <c r="IG38" s="19"/>
      <c r="IH38" s="19"/>
      <c r="II38" s="19"/>
    </row>
    <row r="39" spans="1:243" s="18" customFormat="1" ht="15.75">
      <c r="A39" s="55">
        <v>1.26</v>
      </c>
      <c r="B39" s="58" t="s">
        <v>72</v>
      </c>
      <c r="C39" s="57" t="s">
        <v>106</v>
      </c>
      <c r="D39" s="82"/>
      <c r="E39" s="83"/>
      <c r="F39" s="83"/>
      <c r="G39" s="83"/>
      <c r="H39" s="83"/>
      <c r="I39" s="83"/>
      <c r="J39" s="83"/>
      <c r="K39" s="83"/>
      <c r="L39" s="83"/>
      <c r="M39" s="83"/>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5"/>
      <c r="IA39" s="18">
        <v>1.26</v>
      </c>
      <c r="IB39" s="18" t="s">
        <v>72</v>
      </c>
      <c r="IC39" s="18" t="s">
        <v>106</v>
      </c>
      <c r="IE39" s="19"/>
      <c r="IF39" s="19"/>
      <c r="IG39" s="19"/>
      <c r="IH39" s="19"/>
      <c r="II39" s="19"/>
    </row>
    <row r="40" spans="1:243" s="18" customFormat="1" ht="42.75">
      <c r="A40" s="55">
        <v>1.27</v>
      </c>
      <c r="B40" s="58" t="s">
        <v>198</v>
      </c>
      <c r="C40" s="57" t="s">
        <v>107</v>
      </c>
      <c r="D40" s="82"/>
      <c r="E40" s="83"/>
      <c r="F40" s="83"/>
      <c r="G40" s="83"/>
      <c r="H40" s="83"/>
      <c r="I40" s="83"/>
      <c r="J40" s="83"/>
      <c r="K40" s="83"/>
      <c r="L40" s="83"/>
      <c r="M40" s="83"/>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5"/>
      <c r="IA40" s="18">
        <v>1.27</v>
      </c>
      <c r="IB40" s="18" t="s">
        <v>198</v>
      </c>
      <c r="IC40" s="18" t="s">
        <v>107</v>
      </c>
      <c r="IE40" s="19"/>
      <c r="IF40" s="19"/>
      <c r="IG40" s="19"/>
      <c r="IH40" s="19"/>
      <c r="II40" s="19"/>
    </row>
    <row r="41" spans="1:243" s="18" customFormat="1" ht="73.5" customHeight="1">
      <c r="A41" s="55">
        <v>1.28</v>
      </c>
      <c r="B41" s="58" t="s">
        <v>165</v>
      </c>
      <c r="C41" s="57" t="s">
        <v>108</v>
      </c>
      <c r="D41" s="59">
        <v>15</v>
      </c>
      <c r="E41" s="60" t="s">
        <v>64</v>
      </c>
      <c r="F41" s="61">
        <v>5838.01</v>
      </c>
      <c r="G41" s="62"/>
      <c r="H41" s="63"/>
      <c r="I41" s="64" t="s">
        <v>38</v>
      </c>
      <c r="J41" s="65">
        <f t="shared" si="0"/>
        <v>1</v>
      </c>
      <c r="K41" s="63" t="s">
        <v>39</v>
      </c>
      <c r="L41" s="63" t="s">
        <v>4</v>
      </c>
      <c r="M41" s="32"/>
      <c r="N41" s="20"/>
      <c r="O41" s="20"/>
      <c r="P41" s="37"/>
      <c r="Q41" s="20"/>
      <c r="R41" s="20"/>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46"/>
      <c r="BA41" s="33">
        <f t="shared" si="1"/>
        <v>87570</v>
      </c>
      <c r="BB41" s="47">
        <f t="shared" si="2"/>
        <v>87570</v>
      </c>
      <c r="BC41" s="43" t="str">
        <f t="shared" si="3"/>
        <v>INR  Eighty Seven Thousand Five Hundred &amp; Seventy  Only</v>
      </c>
      <c r="IA41" s="18">
        <v>1.28</v>
      </c>
      <c r="IB41" s="18" t="s">
        <v>165</v>
      </c>
      <c r="IC41" s="18" t="s">
        <v>108</v>
      </c>
      <c r="ID41" s="18">
        <v>15</v>
      </c>
      <c r="IE41" s="19" t="s">
        <v>64</v>
      </c>
      <c r="IF41" s="19"/>
      <c r="IG41" s="19"/>
      <c r="IH41" s="19"/>
      <c r="II41" s="19"/>
    </row>
    <row r="42" spans="1:243" s="18" customFormat="1" ht="57">
      <c r="A42" s="55">
        <v>1.29</v>
      </c>
      <c r="B42" s="58" t="s">
        <v>164</v>
      </c>
      <c r="C42" s="57" t="s">
        <v>109</v>
      </c>
      <c r="D42" s="82"/>
      <c r="E42" s="83"/>
      <c r="F42" s="83"/>
      <c r="G42" s="83"/>
      <c r="H42" s="83"/>
      <c r="I42" s="83"/>
      <c r="J42" s="83"/>
      <c r="K42" s="83"/>
      <c r="L42" s="83"/>
      <c r="M42" s="83"/>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5"/>
      <c r="IA42" s="18">
        <v>1.29</v>
      </c>
      <c r="IB42" s="18" t="s">
        <v>164</v>
      </c>
      <c r="IC42" s="18" t="s">
        <v>109</v>
      </c>
      <c r="IE42" s="19"/>
      <c r="IF42" s="19"/>
      <c r="IG42" s="19"/>
      <c r="IH42" s="19"/>
      <c r="II42" s="19"/>
    </row>
    <row r="43" spans="1:243" s="18" customFormat="1" ht="28.5">
      <c r="A43" s="55">
        <v>1.3</v>
      </c>
      <c r="B43" s="58" t="s">
        <v>165</v>
      </c>
      <c r="C43" s="57" t="s">
        <v>110</v>
      </c>
      <c r="D43" s="59">
        <v>15</v>
      </c>
      <c r="E43" s="60" t="s">
        <v>64</v>
      </c>
      <c r="F43" s="61">
        <v>7267.3</v>
      </c>
      <c r="G43" s="62"/>
      <c r="H43" s="63"/>
      <c r="I43" s="64" t="s">
        <v>38</v>
      </c>
      <c r="J43" s="65">
        <f t="shared" si="0"/>
        <v>1</v>
      </c>
      <c r="K43" s="63" t="s">
        <v>39</v>
      </c>
      <c r="L43" s="63" t="s">
        <v>4</v>
      </c>
      <c r="M43" s="32"/>
      <c r="N43" s="20"/>
      <c r="O43" s="20"/>
      <c r="P43" s="37"/>
      <c r="Q43" s="20"/>
      <c r="R43" s="20"/>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46"/>
      <c r="BA43" s="33">
        <f t="shared" si="1"/>
        <v>109010</v>
      </c>
      <c r="BB43" s="47">
        <f t="shared" si="2"/>
        <v>109010</v>
      </c>
      <c r="BC43" s="43" t="str">
        <f t="shared" si="3"/>
        <v>INR  One Lakh Nine Thousand  &amp;Ten  Only</v>
      </c>
      <c r="IA43" s="18">
        <v>1.3</v>
      </c>
      <c r="IB43" s="18" t="s">
        <v>165</v>
      </c>
      <c r="IC43" s="18" t="s">
        <v>110</v>
      </c>
      <c r="ID43" s="18">
        <v>15</v>
      </c>
      <c r="IE43" s="19" t="s">
        <v>64</v>
      </c>
      <c r="IF43" s="19"/>
      <c r="IG43" s="19"/>
      <c r="IH43" s="19"/>
      <c r="II43" s="19"/>
    </row>
    <row r="44" spans="1:243" s="18" customFormat="1" ht="57">
      <c r="A44" s="55">
        <v>1.31</v>
      </c>
      <c r="B44" s="58" t="s">
        <v>75</v>
      </c>
      <c r="C44" s="57" t="s">
        <v>111</v>
      </c>
      <c r="D44" s="82"/>
      <c r="E44" s="83"/>
      <c r="F44" s="83"/>
      <c r="G44" s="83"/>
      <c r="H44" s="83"/>
      <c r="I44" s="83"/>
      <c r="J44" s="83"/>
      <c r="K44" s="83"/>
      <c r="L44" s="83"/>
      <c r="M44" s="83"/>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5"/>
      <c r="IA44" s="18">
        <v>1.31</v>
      </c>
      <c r="IB44" s="18" t="s">
        <v>75</v>
      </c>
      <c r="IC44" s="18" t="s">
        <v>111</v>
      </c>
      <c r="IE44" s="19"/>
      <c r="IF44" s="19"/>
      <c r="IG44" s="19"/>
      <c r="IH44" s="19"/>
      <c r="II44" s="19"/>
    </row>
    <row r="45" spans="1:243" s="18" customFormat="1" ht="28.5">
      <c r="A45" s="55">
        <v>1.32</v>
      </c>
      <c r="B45" s="58" t="s">
        <v>76</v>
      </c>
      <c r="C45" s="57" t="s">
        <v>112</v>
      </c>
      <c r="D45" s="59">
        <v>25</v>
      </c>
      <c r="E45" s="60" t="s">
        <v>52</v>
      </c>
      <c r="F45" s="61">
        <v>892.63</v>
      </c>
      <c r="G45" s="62"/>
      <c r="H45" s="63"/>
      <c r="I45" s="64" t="s">
        <v>38</v>
      </c>
      <c r="J45" s="65">
        <f t="shared" si="0"/>
        <v>1</v>
      </c>
      <c r="K45" s="63" t="s">
        <v>39</v>
      </c>
      <c r="L45" s="63" t="s">
        <v>4</v>
      </c>
      <c r="M45" s="32"/>
      <c r="N45" s="20"/>
      <c r="O45" s="20"/>
      <c r="P45" s="37"/>
      <c r="Q45" s="20"/>
      <c r="R45" s="20"/>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46"/>
      <c r="BA45" s="33">
        <f t="shared" si="1"/>
        <v>22316</v>
      </c>
      <c r="BB45" s="47">
        <f t="shared" si="2"/>
        <v>22316</v>
      </c>
      <c r="BC45" s="43" t="str">
        <f t="shared" si="3"/>
        <v>INR  Twenty Two Thousand Three Hundred &amp; Sixteen  Only</v>
      </c>
      <c r="IA45" s="18">
        <v>1.32</v>
      </c>
      <c r="IB45" s="18" t="s">
        <v>76</v>
      </c>
      <c r="IC45" s="18" t="s">
        <v>112</v>
      </c>
      <c r="ID45" s="18">
        <v>25</v>
      </c>
      <c r="IE45" s="19" t="s">
        <v>52</v>
      </c>
      <c r="IF45" s="19"/>
      <c r="IG45" s="19"/>
      <c r="IH45" s="19"/>
      <c r="II45" s="19"/>
    </row>
    <row r="46" spans="1:243" s="18" customFormat="1" ht="99.75">
      <c r="A46" s="55">
        <v>1.33</v>
      </c>
      <c r="B46" s="58" t="s">
        <v>199</v>
      </c>
      <c r="C46" s="57" t="s">
        <v>113</v>
      </c>
      <c r="D46" s="82"/>
      <c r="E46" s="83"/>
      <c r="F46" s="83"/>
      <c r="G46" s="83"/>
      <c r="H46" s="83"/>
      <c r="I46" s="83"/>
      <c r="J46" s="83"/>
      <c r="K46" s="83"/>
      <c r="L46" s="83"/>
      <c r="M46" s="83"/>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5"/>
      <c r="IA46" s="18">
        <v>1.33</v>
      </c>
      <c r="IB46" s="18" t="s">
        <v>199</v>
      </c>
      <c r="IC46" s="18" t="s">
        <v>113</v>
      </c>
      <c r="IE46" s="19"/>
      <c r="IF46" s="19"/>
      <c r="IG46" s="19"/>
      <c r="IH46" s="19"/>
      <c r="II46" s="19"/>
    </row>
    <row r="47" spans="1:243" s="18" customFormat="1" ht="42.75">
      <c r="A47" s="55">
        <v>1.34</v>
      </c>
      <c r="B47" s="58" t="s">
        <v>200</v>
      </c>
      <c r="C47" s="57" t="s">
        <v>114</v>
      </c>
      <c r="D47" s="59">
        <v>45</v>
      </c>
      <c r="E47" s="60" t="s">
        <v>64</v>
      </c>
      <c r="F47" s="61">
        <v>7510.7</v>
      </c>
      <c r="G47" s="62"/>
      <c r="H47" s="63"/>
      <c r="I47" s="64" t="s">
        <v>38</v>
      </c>
      <c r="J47" s="65">
        <f>IF(I47="Less(-)",-1,1)</f>
        <v>1</v>
      </c>
      <c r="K47" s="63" t="s">
        <v>39</v>
      </c>
      <c r="L47" s="63" t="s">
        <v>4</v>
      </c>
      <c r="M47" s="32"/>
      <c r="N47" s="20"/>
      <c r="O47" s="20"/>
      <c r="P47" s="37"/>
      <c r="Q47" s="20"/>
      <c r="R47" s="20"/>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46"/>
      <c r="BA47" s="33">
        <f>ROUND(total_amount_ba($B$2,$D$2,D47,F47,J47,K47,M47),0)</f>
        <v>337982</v>
      </c>
      <c r="BB47" s="47">
        <f>BA47+SUM(N47:AZ47)</f>
        <v>337982</v>
      </c>
      <c r="BC47" s="43" t="str">
        <f>SpellNumber(L47,BB47)</f>
        <v>INR  Three Lakh Thirty Seven Thousand Nine Hundred &amp; Eighty Two  Only</v>
      </c>
      <c r="IA47" s="18">
        <v>1.34</v>
      </c>
      <c r="IB47" s="18" t="s">
        <v>200</v>
      </c>
      <c r="IC47" s="18" t="s">
        <v>114</v>
      </c>
      <c r="ID47" s="18">
        <v>45</v>
      </c>
      <c r="IE47" s="19" t="s">
        <v>64</v>
      </c>
      <c r="IF47" s="19"/>
      <c r="IG47" s="19"/>
      <c r="IH47" s="19"/>
      <c r="II47" s="19"/>
    </row>
    <row r="48" spans="1:243" s="18" customFormat="1" ht="15.75">
      <c r="A48" s="55">
        <v>1.35</v>
      </c>
      <c r="B48" s="58" t="s">
        <v>201</v>
      </c>
      <c r="C48" s="57" t="s">
        <v>115</v>
      </c>
      <c r="D48" s="82"/>
      <c r="E48" s="83"/>
      <c r="F48" s="83"/>
      <c r="G48" s="83"/>
      <c r="H48" s="83"/>
      <c r="I48" s="83"/>
      <c r="J48" s="83"/>
      <c r="K48" s="83"/>
      <c r="L48" s="83"/>
      <c r="M48" s="83"/>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5"/>
      <c r="IA48" s="18">
        <v>1.35</v>
      </c>
      <c r="IB48" s="18" t="s">
        <v>201</v>
      </c>
      <c r="IC48" s="18" t="s">
        <v>115</v>
      </c>
      <c r="IE48" s="19"/>
      <c r="IF48" s="19"/>
      <c r="IG48" s="19"/>
      <c r="IH48" s="19"/>
      <c r="II48" s="19"/>
    </row>
    <row r="49" spans="1:243" s="18" customFormat="1" ht="71.25">
      <c r="A49" s="55">
        <v>1.36</v>
      </c>
      <c r="B49" s="58" t="s">
        <v>202</v>
      </c>
      <c r="C49" s="57" t="s">
        <v>116</v>
      </c>
      <c r="D49" s="82"/>
      <c r="E49" s="83"/>
      <c r="F49" s="83"/>
      <c r="G49" s="83"/>
      <c r="H49" s="83"/>
      <c r="I49" s="83"/>
      <c r="J49" s="83"/>
      <c r="K49" s="83"/>
      <c r="L49" s="83"/>
      <c r="M49" s="83"/>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5"/>
      <c r="IA49" s="18">
        <v>1.36</v>
      </c>
      <c r="IB49" s="18" t="s">
        <v>202</v>
      </c>
      <c r="IC49" s="18" t="s">
        <v>116</v>
      </c>
      <c r="IE49" s="19"/>
      <c r="IF49" s="19"/>
      <c r="IG49" s="19"/>
      <c r="IH49" s="19"/>
      <c r="II49" s="19"/>
    </row>
    <row r="50" spans="1:243" s="18" customFormat="1" ht="28.5">
      <c r="A50" s="55">
        <v>1.37</v>
      </c>
      <c r="B50" s="58" t="s">
        <v>203</v>
      </c>
      <c r="C50" s="57" t="s">
        <v>117</v>
      </c>
      <c r="D50" s="59">
        <v>130</v>
      </c>
      <c r="E50" s="60" t="s">
        <v>66</v>
      </c>
      <c r="F50" s="61">
        <v>158.7</v>
      </c>
      <c r="G50" s="62"/>
      <c r="H50" s="63"/>
      <c r="I50" s="64" t="s">
        <v>38</v>
      </c>
      <c r="J50" s="65">
        <f>IF(I50="Less(-)",-1,1)</f>
        <v>1</v>
      </c>
      <c r="K50" s="63" t="s">
        <v>39</v>
      </c>
      <c r="L50" s="63" t="s">
        <v>4</v>
      </c>
      <c r="M50" s="32"/>
      <c r="N50" s="20"/>
      <c r="O50" s="20"/>
      <c r="P50" s="37"/>
      <c r="Q50" s="20"/>
      <c r="R50" s="20"/>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46"/>
      <c r="BA50" s="33">
        <f>ROUND(total_amount_ba($B$2,$D$2,D50,F50,J50,K50,M50),0)</f>
        <v>20631</v>
      </c>
      <c r="BB50" s="47">
        <f>BA50+SUM(N50:AZ50)</f>
        <v>20631</v>
      </c>
      <c r="BC50" s="43" t="str">
        <f>SpellNumber(L50,BB50)</f>
        <v>INR  Twenty Thousand Six Hundred &amp; Thirty One  Only</v>
      </c>
      <c r="IA50" s="18">
        <v>1.37</v>
      </c>
      <c r="IB50" s="18" t="s">
        <v>203</v>
      </c>
      <c r="IC50" s="18" t="s">
        <v>117</v>
      </c>
      <c r="ID50" s="18">
        <v>130</v>
      </c>
      <c r="IE50" s="19" t="s">
        <v>66</v>
      </c>
      <c r="IF50" s="19"/>
      <c r="IG50" s="19"/>
      <c r="IH50" s="19"/>
      <c r="II50" s="19"/>
    </row>
    <row r="51" spans="1:243" s="18" customFormat="1" ht="42.75">
      <c r="A51" s="55">
        <v>1.38</v>
      </c>
      <c r="B51" s="58" t="s">
        <v>204</v>
      </c>
      <c r="C51" s="57" t="s">
        <v>118</v>
      </c>
      <c r="D51" s="82"/>
      <c r="E51" s="83"/>
      <c r="F51" s="83"/>
      <c r="G51" s="83"/>
      <c r="H51" s="83"/>
      <c r="I51" s="83"/>
      <c r="J51" s="83"/>
      <c r="K51" s="83"/>
      <c r="L51" s="83"/>
      <c r="M51" s="83"/>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5"/>
      <c r="IA51" s="18">
        <v>1.38</v>
      </c>
      <c r="IB51" s="18" t="s">
        <v>204</v>
      </c>
      <c r="IC51" s="18" t="s">
        <v>118</v>
      </c>
      <c r="IE51" s="19"/>
      <c r="IF51" s="19"/>
      <c r="IG51" s="19"/>
      <c r="IH51" s="19"/>
      <c r="II51" s="19"/>
    </row>
    <row r="52" spans="1:243" s="18" customFormat="1" ht="21" customHeight="1">
      <c r="A52" s="55">
        <v>1.39</v>
      </c>
      <c r="B52" s="58" t="s">
        <v>205</v>
      </c>
      <c r="C52" s="57" t="s">
        <v>119</v>
      </c>
      <c r="D52" s="59">
        <v>2</v>
      </c>
      <c r="E52" s="60" t="s">
        <v>65</v>
      </c>
      <c r="F52" s="61">
        <v>145.46</v>
      </c>
      <c r="G52" s="62"/>
      <c r="H52" s="63"/>
      <c r="I52" s="64" t="s">
        <v>38</v>
      </c>
      <c r="J52" s="65">
        <f>IF(I52="Less(-)",-1,1)</f>
        <v>1</v>
      </c>
      <c r="K52" s="63" t="s">
        <v>39</v>
      </c>
      <c r="L52" s="63" t="s">
        <v>4</v>
      </c>
      <c r="M52" s="32"/>
      <c r="N52" s="20"/>
      <c r="O52" s="20"/>
      <c r="P52" s="37"/>
      <c r="Q52" s="20"/>
      <c r="R52" s="20"/>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46"/>
      <c r="BA52" s="33">
        <f>ROUND(total_amount_ba($B$2,$D$2,D52,F52,J52,K52,M52),0)</f>
        <v>291</v>
      </c>
      <c r="BB52" s="47">
        <f>BA52+SUM(N52:AZ52)</f>
        <v>291</v>
      </c>
      <c r="BC52" s="43" t="str">
        <f>SpellNumber(L52,BB52)</f>
        <v>INR  Two Hundred &amp; Ninety One  Only</v>
      </c>
      <c r="IA52" s="18">
        <v>1.39</v>
      </c>
      <c r="IB52" s="18" t="s">
        <v>205</v>
      </c>
      <c r="IC52" s="18" t="s">
        <v>119</v>
      </c>
      <c r="ID52" s="18">
        <v>2</v>
      </c>
      <c r="IE52" s="19" t="s">
        <v>65</v>
      </c>
      <c r="IF52" s="19"/>
      <c r="IG52" s="19"/>
      <c r="IH52" s="19"/>
      <c r="II52" s="19"/>
    </row>
    <row r="53" spans="1:243" s="18" customFormat="1" ht="42.75">
      <c r="A53" s="55">
        <v>1.4</v>
      </c>
      <c r="B53" s="58" t="s">
        <v>166</v>
      </c>
      <c r="C53" s="57" t="s">
        <v>120</v>
      </c>
      <c r="D53" s="82"/>
      <c r="E53" s="83"/>
      <c r="F53" s="83"/>
      <c r="G53" s="83"/>
      <c r="H53" s="83"/>
      <c r="I53" s="83"/>
      <c r="J53" s="83"/>
      <c r="K53" s="83"/>
      <c r="L53" s="83"/>
      <c r="M53" s="83"/>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5"/>
      <c r="IA53" s="18">
        <v>1.4</v>
      </c>
      <c r="IB53" s="18" t="s">
        <v>166</v>
      </c>
      <c r="IC53" s="18" t="s">
        <v>120</v>
      </c>
      <c r="IE53" s="19"/>
      <c r="IF53" s="19"/>
      <c r="IG53" s="19"/>
      <c r="IH53" s="19"/>
      <c r="II53" s="19"/>
    </row>
    <row r="54" spans="1:243" s="18" customFormat="1" ht="45.75" customHeight="1">
      <c r="A54" s="55">
        <v>1.41</v>
      </c>
      <c r="B54" s="58" t="s">
        <v>206</v>
      </c>
      <c r="C54" s="57" t="s">
        <v>121</v>
      </c>
      <c r="D54" s="59">
        <v>4</v>
      </c>
      <c r="E54" s="60" t="s">
        <v>65</v>
      </c>
      <c r="F54" s="61">
        <v>53.53</v>
      </c>
      <c r="G54" s="62"/>
      <c r="H54" s="63"/>
      <c r="I54" s="64" t="s">
        <v>38</v>
      </c>
      <c r="J54" s="65">
        <f>IF(I54="Less(-)",-1,1)</f>
        <v>1</v>
      </c>
      <c r="K54" s="63" t="s">
        <v>39</v>
      </c>
      <c r="L54" s="63" t="s">
        <v>4</v>
      </c>
      <c r="M54" s="32"/>
      <c r="N54" s="20"/>
      <c r="O54" s="20"/>
      <c r="P54" s="37"/>
      <c r="Q54" s="20"/>
      <c r="R54" s="20"/>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46"/>
      <c r="BA54" s="33">
        <f>ROUND(total_amount_ba($B$2,$D$2,D54,F54,J54,K54,M54),0)</f>
        <v>214</v>
      </c>
      <c r="BB54" s="47">
        <f>BA54+SUM(N54:AZ54)</f>
        <v>214</v>
      </c>
      <c r="BC54" s="43" t="str">
        <f>SpellNumber(L54,BB54)</f>
        <v>INR  Two Hundred &amp; Fourteen  Only</v>
      </c>
      <c r="IA54" s="18">
        <v>1.41</v>
      </c>
      <c r="IB54" s="18" t="s">
        <v>206</v>
      </c>
      <c r="IC54" s="18" t="s">
        <v>121</v>
      </c>
      <c r="ID54" s="18">
        <v>4</v>
      </c>
      <c r="IE54" s="19" t="s">
        <v>65</v>
      </c>
      <c r="IF54" s="19"/>
      <c r="IG54" s="19"/>
      <c r="IH54" s="19"/>
      <c r="II54" s="19"/>
    </row>
    <row r="55" spans="1:243" s="18" customFormat="1" ht="42.75">
      <c r="A55" s="55">
        <v>1.42</v>
      </c>
      <c r="B55" s="58" t="s">
        <v>167</v>
      </c>
      <c r="C55" s="57" t="s">
        <v>122</v>
      </c>
      <c r="D55" s="82"/>
      <c r="E55" s="83"/>
      <c r="F55" s="83"/>
      <c r="G55" s="83"/>
      <c r="H55" s="83"/>
      <c r="I55" s="83"/>
      <c r="J55" s="83"/>
      <c r="K55" s="83"/>
      <c r="L55" s="83"/>
      <c r="M55" s="83"/>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5"/>
      <c r="IA55" s="18">
        <v>1.42</v>
      </c>
      <c r="IB55" s="18" t="s">
        <v>167</v>
      </c>
      <c r="IC55" s="18" t="s">
        <v>122</v>
      </c>
      <c r="IE55" s="19"/>
      <c r="IF55" s="19"/>
      <c r="IG55" s="19"/>
      <c r="IH55" s="19"/>
      <c r="II55" s="19"/>
    </row>
    <row r="56" spans="1:243" s="18" customFormat="1" ht="30.75" customHeight="1">
      <c r="A56" s="55">
        <v>1.43</v>
      </c>
      <c r="B56" s="58" t="s">
        <v>77</v>
      </c>
      <c r="C56" s="57" t="s">
        <v>123</v>
      </c>
      <c r="D56" s="59">
        <v>4</v>
      </c>
      <c r="E56" s="60" t="s">
        <v>65</v>
      </c>
      <c r="F56" s="61">
        <v>30.86</v>
      </c>
      <c r="G56" s="62"/>
      <c r="H56" s="63"/>
      <c r="I56" s="64" t="s">
        <v>38</v>
      </c>
      <c r="J56" s="65">
        <f>IF(I56="Less(-)",-1,1)</f>
        <v>1</v>
      </c>
      <c r="K56" s="63" t="s">
        <v>39</v>
      </c>
      <c r="L56" s="63" t="s">
        <v>4</v>
      </c>
      <c r="M56" s="32"/>
      <c r="N56" s="20"/>
      <c r="O56" s="20"/>
      <c r="P56" s="37"/>
      <c r="Q56" s="20"/>
      <c r="R56" s="20"/>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46"/>
      <c r="BA56" s="33">
        <f>ROUND(total_amount_ba($B$2,$D$2,D56,F56,J56,K56,M56),0)</f>
        <v>123</v>
      </c>
      <c r="BB56" s="47">
        <f>BA56+SUM(N56:AZ56)</f>
        <v>123</v>
      </c>
      <c r="BC56" s="43" t="str">
        <f>SpellNumber(L56,BB56)</f>
        <v>INR  One Hundred &amp; Twenty Three  Only</v>
      </c>
      <c r="IA56" s="18">
        <v>1.43</v>
      </c>
      <c r="IB56" s="18" t="s">
        <v>77</v>
      </c>
      <c r="IC56" s="18" t="s">
        <v>123</v>
      </c>
      <c r="ID56" s="18">
        <v>4</v>
      </c>
      <c r="IE56" s="19" t="s">
        <v>65</v>
      </c>
      <c r="IF56" s="19"/>
      <c r="IG56" s="19"/>
      <c r="IH56" s="19"/>
      <c r="II56" s="19"/>
    </row>
    <row r="57" spans="1:243" s="18" customFormat="1" ht="57">
      <c r="A57" s="55">
        <v>1.44</v>
      </c>
      <c r="B57" s="58" t="s">
        <v>207</v>
      </c>
      <c r="C57" s="57" t="s">
        <v>124</v>
      </c>
      <c r="D57" s="59">
        <v>8</v>
      </c>
      <c r="E57" s="60" t="s">
        <v>65</v>
      </c>
      <c r="F57" s="61">
        <v>529.07</v>
      </c>
      <c r="G57" s="62"/>
      <c r="H57" s="63"/>
      <c r="I57" s="64" t="s">
        <v>38</v>
      </c>
      <c r="J57" s="65">
        <f>IF(I57="Less(-)",-1,1)</f>
        <v>1</v>
      </c>
      <c r="K57" s="63" t="s">
        <v>39</v>
      </c>
      <c r="L57" s="63" t="s">
        <v>4</v>
      </c>
      <c r="M57" s="32"/>
      <c r="N57" s="20"/>
      <c r="O57" s="20"/>
      <c r="P57" s="37"/>
      <c r="Q57" s="20"/>
      <c r="R57" s="20"/>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46"/>
      <c r="BA57" s="33">
        <f>ROUND(total_amount_ba($B$2,$D$2,D57,F57,J57,K57,M57),0)</f>
        <v>4233</v>
      </c>
      <c r="BB57" s="47">
        <f>BA57+SUM(N57:AZ57)</f>
        <v>4233</v>
      </c>
      <c r="BC57" s="43" t="str">
        <f>SpellNumber(L57,BB57)</f>
        <v>INR  Four Thousand Two Hundred &amp; Thirty Three  Only</v>
      </c>
      <c r="IA57" s="18">
        <v>1.44</v>
      </c>
      <c r="IB57" s="18" t="s">
        <v>207</v>
      </c>
      <c r="IC57" s="18" t="s">
        <v>124</v>
      </c>
      <c r="ID57" s="18">
        <v>8</v>
      </c>
      <c r="IE57" s="19" t="s">
        <v>65</v>
      </c>
      <c r="IF57" s="19"/>
      <c r="IG57" s="19"/>
      <c r="IH57" s="19"/>
      <c r="II57" s="19"/>
    </row>
    <row r="58" spans="1:243" s="18" customFormat="1" ht="15.75">
      <c r="A58" s="55">
        <v>1.45</v>
      </c>
      <c r="B58" s="58" t="s">
        <v>168</v>
      </c>
      <c r="C58" s="57" t="s">
        <v>125</v>
      </c>
      <c r="D58" s="82"/>
      <c r="E58" s="83"/>
      <c r="F58" s="83"/>
      <c r="G58" s="83"/>
      <c r="H58" s="83"/>
      <c r="I58" s="83"/>
      <c r="J58" s="83"/>
      <c r="K58" s="83"/>
      <c r="L58" s="83"/>
      <c r="M58" s="83"/>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5"/>
      <c r="IA58" s="18">
        <v>1.45</v>
      </c>
      <c r="IB58" s="18" t="s">
        <v>168</v>
      </c>
      <c r="IC58" s="18" t="s">
        <v>125</v>
      </c>
      <c r="IE58" s="19"/>
      <c r="IF58" s="19"/>
      <c r="IG58" s="19"/>
      <c r="IH58" s="19"/>
      <c r="II58" s="19"/>
    </row>
    <row r="59" spans="1:243" s="18" customFormat="1" ht="114">
      <c r="A59" s="55">
        <v>1.46</v>
      </c>
      <c r="B59" s="58" t="s">
        <v>208</v>
      </c>
      <c r="C59" s="57" t="s">
        <v>126</v>
      </c>
      <c r="D59" s="82"/>
      <c r="E59" s="83"/>
      <c r="F59" s="83"/>
      <c r="G59" s="83"/>
      <c r="H59" s="83"/>
      <c r="I59" s="83"/>
      <c r="J59" s="83"/>
      <c r="K59" s="83"/>
      <c r="L59" s="83"/>
      <c r="M59" s="83"/>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5"/>
      <c r="IA59" s="18">
        <v>1.46</v>
      </c>
      <c r="IB59" s="18" t="s">
        <v>208</v>
      </c>
      <c r="IC59" s="18" t="s">
        <v>126</v>
      </c>
      <c r="IE59" s="19"/>
      <c r="IF59" s="19"/>
      <c r="IG59" s="19"/>
      <c r="IH59" s="19"/>
      <c r="II59" s="19"/>
    </row>
    <row r="60" spans="1:243" s="18" customFormat="1" ht="74.25" customHeight="1">
      <c r="A60" s="55">
        <v>1.47</v>
      </c>
      <c r="B60" s="58" t="s">
        <v>209</v>
      </c>
      <c r="C60" s="57" t="s">
        <v>127</v>
      </c>
      <c r="D60" s="59">
        <v>80</v>
      </c>
      <c r="E60" s="60" t="s">
        <v>66</v>
      </c>
      <c r="F60" s="61">
        <v>60.81</v>
      </c>
      <c r="G60" s="62"/>
      <c r="H60" s="63"/>
      <c r="I60" s="64" t="s">
        <v>38</v>
      </c>
      <c r="J60" s="65">
        <f>IF(I60="Less(-)",-1,1)</f>
        <v>1</v>
      </c>
      <c r="K60" s="63" t="s">
        <v>39</v>
      </c>
      <c r="L60" s="63" t="s">
        <v>4</v>
      </c>
      <c r="M60" s="32"/>
      <c r="N60" s="20"/>
      <c r="O60" s="20"/>
      <c r="P60" s="37"/>
      <c r="Q60" s="20"/>
      <c r="R60" s="20"/>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46"/>
      <c r="BA60" s="33">
        <f>ROUND(total_amount_ba($B$2,$D$2,D60,F60,J60,K60,M60),0)</f>
        <v>4865</v>
      </c>
      <c r="BB60" s="47">
        <f>BA60+SUM(N60:AZ60)</f>
        <v>4865</v>
      </c>
      <c r="BC60" s="43" t="str">
        <f>SpellNumber(L60,BB60)</f>
        <v>INR  Four Thousand Eight Hundred &amp; Sixty Five  Only</v>
      </c>
      <c r="IA60" s="18">
        <v>1.47</v>
      </c>
      <c r="IB60" s="18" t="s">
        <v>209</v>
      </c>
      <c r="IC60" s="18" t="s">
        <v>127</v>
      </c>
      <c r="ID60" s="18">
        <v>80</v>
      </c>
      <c r="IE60" s="19" t="s">
        <v>66</v>
      </c>
      <c r="IF60" s="19"/>
      <c r="IG60" s="19"/>
      <c r="IH60" s="19"/>
      <c r="II60" s="19"/>
    </row>
    <row r="61" spans="1:243" s="18" customFormat="1" ht="20.25" customHeight="1">
      <c r="A61" s="55">
        <v>1.48</v>
      </c>
      <c r="B61" s="58" t="s">
        <v>210</v>
      </c>
      <c r="C61" s="57" t="s">
        <v>128</v>
      </c>
      <c r="D61" s="82"/>
      <c r="E61" s="83"/>
      <c r="F61" s="83"/>
      <c r="G61" s="83"/>
      <c r="H61" s="83"/>
      <c r="I61" s="83"/>
      <c r="J61" s="83"/>
      <c r="K61" s="83"/>
      <c r="L61" s="83"/>
      <c r="M61" s="83"/>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5"/>
      <c r="IA61" s="18">
        <v>1.48</v>
      </c>
      <c r="IB61" s="18" t="s">
        <v>210</v>
      </c>
      <c r="IC61" s="18" t="s">
        <v>128</v>
      </c>
      <c r="IE61" s="19"/>
      <c r="IF61" s="19"/>
      <c r="IG61" s="19"/>
      <c r="IH61" s="19"/>
      <c r="II61" s="19"/>
    </row>
    <row r="62" spans="1:243" s="18" customFormat="1" ht="71.25">
      <c r="A62" s="55">
        <v>1.49</v>
      </c>
      <c r="B62" s="58" t="s">
        <v>209</v>
      </c>
      <c r="C62" s="57" t="s">
        <v>129</v>
      </c>
      <c r="D62" s="59">
        <v>45</v>
      </c>
      <c r="E62" s="60" t="s">
        <v>66</v>
      </c>
      <c r="F62" s="61">
        <v>154.01</v>
      </c>
      <c r="G62" s="62"/>
      <c r="H62" s="63"/>
      <c r="I62" s="64" t="s">
        <v>38</v>
      </c>
      <c r="J62" s="65">
        <f>IF(I62="Less(-)",-1,1)</f>
        <v>1</v>
      </c>
      <c r="K62" s="63" t="s">
        <v>39</v>
      </c>
      <c r="L62" s="63" t="s">
        <v>4</v>
      </c>
      <c r="M62" s="32"/>
      <c r="N62" s="20"/>
      <c r="O62" s="20"/>
      <c r="P62" s="37"/>
      <c r="Q62" s="20"/>
      <c r="R62" s="20"/>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46"/>
      <c r="BA62" s="33">
        <f>ROUND(total_amount_ba($B$2,$D$2,D62,F62,J62,K62,M62),0)</f>
        <v>6930</v>
      </c>
      <c r="BB62" s="47">
        <f>BA62+SUM(N62:AZ62)</f>
        <v>6930</v>
      </c>
      <c r="BC62" s="43" t="str">
        <f>SpellNumber(L62,BB62)</f>
        <v>INR  Six Thousand Nine Hundred &amp; Thirty  Only</v>
      </c>
      <c r="IA62" s="18">
        <v>1.49</v>
      </c>
      <c r="IB62" s="18" t="s">
        <v>209</v>
      </c>
      <c r="IC62" s="18" t="s">
        <v>129</v>
      </c>
      <c r="ID62" s="18">
        <v>45</v>
      </c>
      <c r="IE62" s="19" t="s">
        <v>66</v>
      </c>
      <c r="IF62" s="19"/>
      <c r="IG62" s="19"/>
      <c r="IH62" s="19"/>
      <c r="II62" s="19"/>
    </row>
    <row r="63" spans="1:243" s="18" customFormat="1" ht="213.75">
      <c r="A63" s="55">
        <v>1.5</v>
      </c>
      <c r="B63" s="58" t="s">
        <v>211</v>
      </c>
      <c r="C63" s="57" t="s">
        <v>130</v>
      </c>
      <c r="D63" s="59">
        <v>175</v>
      </c>
      <c r="E63" s="60" t="s">
        <v>66</v>
      </c>
      <c r="F63" s="61">
        <v>536.83</v>
      </c>
      <c r="G63" s="62"/>
      <c r="H63" s="63"/>
      <c r="I63" s="64" t="s">
        <v>38</v>
      </c>
      <c r="J63" s="65">
        <f>IF(I63="Less(-)",-1,1)</f>
        <v>1</v>
      </c>
      <c r="K63" s="63" t="s">
        <v>39</v>
      </c>
      <c r="L63" s="63" t="s">
        <v>4</v>
      </c>
      <c r="M63" s="32"/>
      <c r="N63" s="20"/>
      <c r="O63" s="20"/>
      <c r="P63" s="37"/>
      <c r="Q63" s="20"/>
      <c r="R63" s="20"/>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46"/>
      <c r="BA63" s="33">
        <f aca="true" t="shared" si="4" ref="BA63:BA70">ROUND(total_amount_ba($B$2,$D$2,D63,F63,J63,K63,M63),0)</f>
        <v>93945</v>
      </c>
      <c r="BB63" s="47">
        <f aca="true" t="shared" si="5" ref="BB63:BB70">BA63+SUM(N63:AZ63)</f>
        <v>93945</v>
      </c>
      <c r="BC63" s="43" t="str">
        <f aca="true" t="shared" si="6" ref="BC63:BC70">SpellNumber(L63,BB63)</f>
        <v>INR  Ninety Three Thousand Nine Hundred &amp; Forty Five  Only</v>
      </c>
      <c r="IA63" s="18">
        <v>1.5</v>
      </c>
      <c r="IB63" s="18" t="s">
        <v>211</v>
      </c>
      <c r="IC63" s="18" t="s">
        <v>130</v>
      </c>
      <c r="ID63" s="18">
        <v>175</v>
      </c>
      <c r="IE63" s="19" t="s">
        <v>66</v>
      </c>
      <c r="IF63" s="19"/>
      <c r="IG63" s="19"/>
      <c r="IH63" s="19"/>
      <c r="II63" s="19"/>
    </row>
    <row r="64" spans="1:243" s="18" customFormat="1" ht="47.25" customHeight="1">
      <c r="A64" s="55">
        <v>1.51</v>
      </c>
      <c r="B64" s="58" t="s">
        <v>212</v>
      </c>
      <c r="C64" s="57" t="s">
        <v>131</v>
      </c>
      <c r="D64" s="82"/>
      <c r="E64" s="83"/>
      <c r="F64" s="83"/>
      <c r="G64" s="83"/>
      <c r="H64" s="83"/>
      <c r="I64" s="83"/>
      <c r="J64" s="83"/>
      <c r="K64" s="83"/>
      <c r="L64" s="83"/>
      <c r="M64" s="83"/>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5"/>
      <c r="IA64" s="18">
        <v>1.51</v>
      </c>
      <c r="IB64" s="18" t="s">
        <v>212</v>
      </c>
      <c r="IC64" s="18" t="s">
        <v>131</v>
      </c>
      <c r="IE64" s="19"/>
      <c r="IF64" s="19"/>
      <c r="IG64" s="19"/>
      <c r="IH64" s="19"/>
      <c r="II64" s="19"/>
    </row>
    <row r="65" spans="1:243" s="18" customFormat="1" ht="28.5">
      <c r="A65" s="55">
        <v>1.52</v>
      </c>
      <c r="B65" s="58" t="s">
        <v>213</v>
      </c>
      <c r="C65" s="57" t="s">
        <v>132</v>
      </c>
      <c r="D65" s="59">
        <v>7</v>
      </c>
      <c r="E65" s="60" t="s">
        <v>52</v>
      </c>
      <c r="F65" s="61">
        <v>824.46</v>
      </c>
      <c r="G65" s="62"/>
      <c r="H65" s="63"/>
      <c r="I65" s="64" t="s">
        <v>38</v>
      </c>
      <c r="J65" s="65">
        <f>IF(I65="Less(-)",-1,1)</f>
        <v>1</v>
      </c>
      <c r="K65" s="63" t="s">
        <v>39</v>
      </c>
      <c r="L65" s="63" t="s">
        <v>4</v>
      </c>
      <c r="M65" s="32"/>
      <c r="N65" s="20"/>
      <c r="O65" s="20"/>
      <c r="P65" s="37"/>
      <c r="Q65" s="20"/>
      <c r="R65" s="20"/>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46"/>
      <c r="BA65" s="33">
        <f t="shared" si="4"/>
        <v>5771</v>
      </c>
      <c r="BB65" s="47">
        <f t="shared" si="5"/>
        <v>5771</v>
      </c>
      <c r="BC65" s="43" t="str">
        <f t="shared" si="6"/>
        <v>INR  Five Thousand Seven Hundred &amp; Seventy One  Only</v>
      </c>
      <c r="IA65" s="18">
        <v>1.52</v>
      </c>
      <c r="IB65" s="18" t="s">
        <v>213</v>
      </c>
      <c r="IC65" s="18" t="s">
        <v>132</v>
      </c>
      <c r="ID65" s="18">
        <v>7</v>
      </c>
      <c r="IE65" s="19" t="s">
        <v>52</v>
      </c>
      <c r="IF65" s="19"/>
      <c r="IG65" s="19"/>
      <c r="IH65" s="19"/>
      <c r="II65" s="19"/>
    </row>
    <row r="66" spans="1:243" s="18" customFormat="1" ht="22.5" customHeight="1">
      <c r="A66" s="55">
        <v>1.53</v>
      </c>
      <c r="B66" s="58" t="s">
        <v>169</v>
      </c>
      <c r="C66" s="57" t="s">
        <v>133</v>
      </c>
      <c r="D66" s="82"/>
      <c r="E66" s="83"/>
      <c r="F66" s="83"/>
      <c r="G66" s="83"/>
      <c r="H66" s="83"/>
      <c r="I66" s="83"/>
      <c r="J66" s="83"/>
      <c r="K66" s="83"/>
      <c r="L66" s="83"/>
      <c r="M66" s="83"/>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5"/>
      <c r="IA66" s="18">
        <v>1.53</v>
      </c>
      <c r="IB66" s="18" t="s">
        <v>169</v>
      </c>
      <c r="IC66" s="18" t="s">
        <v>133</v>
      </c>
      <c r="IE66" s="19"/>
      <c r="IF66" s="19"/>
      <c r="IG66" s="19"/>
      <c r="IH66" s="19"/>
      <c r="II66" s="19"/>
    </row>
    <row r="67" spans="1:243" s="18" customFormat="1" ht="75.75" customHeight="1">
      <c r="A67" s="55">
        <v>1.54</v>
      </c>
      <c r="B67" s="58" t="s">
        <v>214</v>
      </c>
      <c r="C67" s="57" t="s">
        <v>134</v>
      </c>
      <c r="D67" s="82"/>
      <c r="E67" s="83"/>
      <c r="F67" s="83"/>
      <c r="G67" s="83"/>
      <c r="H67" s="83"/>
      <c r="I67" s="83"/>
      <c r="J67" s="83"/>
      <c r="K67" s="83"/>
      <c r="L67" s="83"/>
      <c r="M67" s="83"/>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5"/>
      <c r="IA67" s="18">
        <v>1.54</v>
      </c>
      <c r="IB67" s="18" t="s">
        <v>214</v>
      </c>
      <c r="IC67" s="18" t="s">
        <v>134</v>
      </c>
      <c r="IE67" s="19"/>
      <c r="IF67" s="19"/>
      <c r="IG67" s="19"/>
      <c r="IH67" s="19"/>
      <c r="II67" s="19"/>
    </row>
    <row r="68" spans="1:243" s="18" customFormat="1" ht="28.5">
      <c r="A68" s="55">
        <v>1.55</v>
      </c>
      <c r="B68" s="58" t="s">
        <v>215</v>
      </c>
      <c r="C68" s="57" t="s">
        <v>135</v>
      </c>
      <c r="D68" s="59">
        <v>110</v>
      </c>
      <c r="E68" s="60" t="s">
        <v>52</v>
      </c>
      <c r="F68" s="61">
        <v>477.86</v>
      </c>
      <c r="G68" s="62"/>
      <c r="H68" s="63"/>
      <c r="I68" s="64" t="s">
        <v>38</v>
      </c>
      <c r="J68" s="65">
        <f>IF(I68="Less(-)",-1,1)</f>
        <v>1</v>
      </c>
      <c r="K68" s="63" t="s">
        <v>39</v>
      </c>
      <c r="L68" s="63" t="s">
        <v>4</v>
      </c>
      <c r="M68" s="32"/>
      <c r="N68" s="20"/>
      <c r="O68" s="20"/>
      <c r="P68" s="37"/>
      <c r="Q68" s="20"/>
      <c r="R68" s="20"/>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46"/>
      <c r="BA68" s="33">
        <f t="shared" si="4"/>
        <v>52565</v>
      </c>
      <c r="BB68" s="47">
        <f t="shared" si="5"/>
        <v>52565</v>
      </c>
      <c r="BC68" s="43" t="str">
        <f t="shared" si="6"/>
        <v>INR  Fifty Two Thousand Five Hundred &amp; Sixty Five  Only</v>
      </c>
      <c r="IA68" s="18">
        <v>1.55</v>
      </c>
      <c r="IB68" s="18" t="s">
        <v>215</v>
      </c>
      <c r="IC68" s="18" t="s">
        <v>135</v>
      </c>
      <c r="ID68" s="18">
        <v>110</v>
      </c>
      <c r="IE68" s="19" t="s">
        <v>52</v>
      </c>
      <c r="IF68" s="19"/>
      <c r="IG68" s="19"/>
      <c r="IH68" s="19"/>
      <c r="II68" s="19"/>
    </row>
    <row r="69" spans="1:243" s="18" customFormat="1" ht="57">
      <c r="A69" s="55">
        <v>1.56</v>
      </c>
      <c r="B69" s="58" t="s">
        <v>216</v>
      </c>
      <c r="C69" s="57" t="s">
        <v>136</v>
      </c>
      <c r="D69" s="82"/>
      <c r="E69" s="83"/>
      <c r="F69" s="83"/>
      <c r="G69" s="83"/>
      <c r="H69" s="83"/>
      <c r="I69" s="83"/>
      <c r="J69" s="83"/>
      <c r="K69" s="83"/>
      <c r="L69" s="83"/>
      <c r="M69" s="83"/>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5"/>
      <c r="IA69" s="18">
        <v>1.56</v>
      </c>
      <c r="IB69" s="18" t="s">
        <v>216</v>
      </c>
      <c r="IC69" s="18" t="s">
        <v>136</v>
      </c>
      <c r="IE69" s="19"/>
      <c r="IF69" s="19"/>
      <c r="IG69" s="19"/>
      <c r="IH69" s="19"/>
      <c r="II69" s="19"/>
    </row>
    <row r="70" spans="1:243" s="18" customFormat="1" ht="28.5">
      <c r="A70" s="55">
        <v>1.57</v>
      </c>
      <c r="B70" s="58" t="s">
        <v>217</v>
      </c>
      <c r="C70" s="57" t="s">
        <v>137</v>
      </c>
      <c r="D70" s="59">
        <v>8</v>
      </c>
      <c r="E70" s="60" t="s">
        <v>52</v>
      </c>
      <c r="F70" s="61">
        <v>500.44</v>
      </c>
      <c r="G70" s="62"/>
      <c r="H70" s="63"/>
      <c r="I70" s="64" t="s">
        <v>38</v>
      </c>
      <c r="J70" s="65">
        <f>IF(I70="Less(-)",-1,1)</f>
        <v>1</v>
      </c>
      <c r="K70" s="63" t="s">
        <v>39</v>
      </c>
      <c r="L70" s="63" t="s">
        <v>4</v>
      </c>
      <c r="M70" s="32"/>
      <c r="N70" s="20"/>
      <c r="O70" s="20"/>
      <c r="P70" s="37"/>
      <c r="Q70" s="20"/>
      <c r="R70" s="20"/>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46"/>
      <c r="BA70" s="33">
        <f t="shared" si="4"/>
        <v>4004</v>
      </c>
      <c r="BB70" s="47">
        <f t="shared" si="5"/>
        <v>4004</v>
      </c>
      <c r="BC70" s="43" t="str">
        <f t="shared" si="6"/>
        <v>INR  Four Thousand  &amp;Four  Only</v>
      </c>
      <c r="IA70" s="18">
        <v>1.57</v>
      </c>
      <c r="IB70" s="18" t="s">
        <v>217</v>
      </c>
      <c r="IC70" s="18" t="s">
        <v>137</v>
      </c>
      <c r="ID70" s="18">
        <v>8</v>
      </c>
      <c r="IE70" s="19" t="s">
        <v>52</v>
      </c>
      <c r="IF70" s="19"/>
      <c r="IG70" s="19"/>
      <c r="IH70" s="19"/>
      <c r="II70" s="19"/>
    </row>
    <row r="71" spans="1:243" s="18" customFormat="1" ht="55.5" customHeight="1">
      <c r="A71" s="55">
        <v>1.58</v>
      </c>
      <c r="B71" s="58" t="s">
        <v>218</v>
      </c>
      <c r="C71" s="57" t="s">
        <v>138</v>
      </c>
      <c r="D71" s="82"/>
      <c r="E71" s="83"/>
      <c r="F71" s="83"/>
      <c r="G71" s="83"/>
      <c r="H71" s="83"/>
      <c r="I71" s="83"/>
      <c r="J71" s="83"/>
      <c r="K71" s="83"/>
      <c r="L71" s="83"/>
      <c r="M71" s="83"/>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5"/>
      <c r="IA71" s="18">
        <v>1.58</v>
      </c>
      <c r="IB71" s="18" t="s">
        <v>218</v>
      </c>
      <c r="IC71" s="18" t="s">
        <v>138</v>
      </c>
      <c r="IE71" s="19"/>
      <c r="IF71" s="19"/>
      <c r="IG71" s="19"/>
      <c r="IH71" s="19"/>
      <c r="II71" s="19"/>
    </row>
    <row r="72" spans="1:243" s="18" customFormat="1" ht="28.5">
      <c r="A72" s="55">
        <v>1.59</v>
      </c>
      <c r="B72" s="58" t="s">
        <v>219</v>
      </c>
      <c r="C72" s="57" t="s">
        <v>139</v>
      </c>
      <c r="D72" s="59">
        <v>160</v>
      </c>
      <c r="E72" s="60" t="s">
        <v>74</v>
      </c>
      <c r="F72" s="61">
        <v>69.71</v>
      </c>
      <c r="G72" s="62"/>
      <c r="H72" s="63"/>
      <c r="I72" s="64" t="s">
        <v>38</v>
      </c>
      <c r="J72" s="65">
        <f>IF(I72="Less(-)",-1,1)</f>
        <v>1</v>
      </c>
      <c r="K72" s="63" t="s">
        <v>39</v>
      </c>
      <c r="L72" s="63" t="s">
        <v>4</v>
      </c>
      <c r="M72" s="32"/>
      <c r="N72" s="20"/>
      <c r="O72" s="20"/>
      <c r="P72" s="37"/>
      <c r="Q72" s="20"/>
      <c r="R72" s="20"/>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46"/>
      <c r="BA72" s="33">
        <f>ROUND(total_amount_ba($B$2,$D$2,D72,F72,J72,K72,M72),0)</f>
        <v>11154</v>
      </c>
      <c r="BB72" s="47">
        <f>BA72+SUM(N72:AZ72)</f>
        <v>11154</v>
      </c>
      <c r="BC72" s="43" t="str">
        <f>SpellNumber(L72,BB72)</f>
        <v>INR  Eleven Thousand One Hundred &amp; Fifty Four  Only</v>
      </c>
      <c r="IA72" s="18">
        <v>1.59</v>
      </c>
      <c r="IB72" s="18" t="s">
        <v>219</v>
      </c>
      <c r="IC72" s="18" t="s">
        <v>139</v>
      </c>
      <c r="ID72" s="18">
        <v>160</v>
      </c>
      <c r="IE72" s="19" t="s">
        <v>74</v>
      </c>
      <c r="IF72" s="19"/>
      <c r="IG72" s="19"/>
      <c r="IH72" s="19"/>
      <c r="II72" s="19"/>
    </row>
    <row r="73" spans="1:243" s="18" customFormat="1" ht="156.75">
      <c r="A73" s="55">
        <v>1.6</v>
      </c>
      <c r="B73" s="56" t="s">
        <v>220</v>
      </c>
      <c r="C73" s="57" t="s">
        <v>140</v>
      </c>
      <c r="D73" s="82"/>
      <c r="E73" s="83"/>
      <c r="F73" s="83"/>
      <c r="G73" s="83"/>
      <c r="H73" s="83"/>
      <c r="I73" s="83"/>
      <c r="J73" s="83"/>
      <c r="K73" s="83"/>
      <c r="L73" s="83"/>
      <c r="M73" s="83"/>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5"/>
      <c r="IA73" s="18">
        <v>1.6</v>
      </c>
      <c r="IB73" s="18" t="s">
        <v>220</v>
      </c>
      <c r="IC73" s="18" t="s">
        <v>140</v>
      </c>
      <c r="IE73" s="19"/>
      <c r="IF73" s="19"/>
      <c r="IG73" s="19"/>
      <c r="IH73" s="19"/>
      <c r="II73" s="19"/>
    </row>
    <row r="74" spans="1:243" s="18" customFormat="1" ht="20.25" customHeight="1">
      <c r="A74" s="55">
        <v>1.61</v>
      </c>
      <c r="B74" s="56" t="s">
        <v>221</v>
      </c>
      <c r="C74" s="57" t="s">
        <v>141</v>
      </c>
      <c r="D74" s="59">
        <v>68</v>
      </c>
      <c r="E74" s="60" t="s">
        <v>52</v>
      </c>
      <c r="F74" s="61">
        <v>1213.68</v>
      </c>
      <c r="G74" s="62"/>
      <c r="H74" s="63"/>
      <c r="I74" s="64" t="s">
        <v>38</v>
      </c>
      <c r="J74" s="65">
        <f>IF(I74="Less(-)",-1,1)</f>
        <v>1</v>
      </c>
      <c r="K74" s="63" t="s">
        <v>39</v>
      </c>
      <c r="L74" s="63" t="s">
        <v>4</v>
      </c>
      <c r="M74" s="32"/>
      <c r="N74" s="20"/>
      <c r="O74" s="20"/>
      <c r="P74" s="37"/>
      <c r="Q74" s="20"/>
      <c r="R74" s="20"/>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46"/>
      <c r="BA74" s="33">
        <f>ROUND(total_amount_ba($B$2,$D$2,D74,F74,J74,K74,M74),0)</f>
        <v>82530</v>
      </c>
      <c r="BB74" s="47">
        <f>BA74+SUM(N74:AZ74)</f>
        <v>82530</v>
      </c>
      <c r="BC74" s="43" t="str">
        <f>SpellNumber(L74,BB74)</f>
        <v>INR  Eighty Two Thousand Five Hundred &amp; Thirty  Only</v>
      </c>
      <c r="IA74" s="18">
        <v>1.61</v>
      </c>
      <c r="IB74" s="18" t="s">
        <v>221</v>
      </c>
      <c r="IC74" s="18" t="s">
        <v>141</v>
      </c>
      <c r="ID74" s="18">
        <v>68</v>
      </c>
      <c r="IE74" s="19" t="s">
        <v>52</v>
      </c>
      <c r="IF74" s="19"/>
      <c r="IG74" s="19"/>
      <c r="IH74" s="19"/>
      <c r="II74" s="19"/>
    </row>
    <row r="75" spans="1:243" s="18" customFormat="1" ht="171">
      <c r="A75" s="55">
        <v>1.62</v>
      </c>
      <c r="B75" s="58" t="s">
        <v>222</v>
      </c>
      <c r="C75" s="57" t="s">
        <v>142</v>
      </c>
      <c r="D75" s="82"/>
      <c r="E75" s="83"/>
      <c r="F75" s="83"/>
      <c r="G75" s="83"/>
      <c r="H75" s="83"/>
      <c r="I75" s="83"/>
      <c r="J75" s="83"/>
      <c r="K75" s="83"/>
      <c r="L75" s="83"/>
      <c r="M75" s="83"/>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5"/>
      <c r="IA75" s="18">
        <v>1.62</v>
      </c>
      <c r="IB75" s="18" t="s">
        <v>222</v>
      </c>
      <c r="IC75" s="18" t="s">
        <v>142</v>
      </c>
      <c r="IE75" s="19"/>
      <c r="IF75" s="19"/>
      <c r="IG75" s="19"/>
      <c r="IH75" s="19"/>
      <c r="II75" s="19"/>
    </row>
    <row r="76" spans="1:243" s="18" customFormat="1" ht="28.5">
      <c r="A76" s="55">
        <v>1.63</v>
      </c>
      <c r="B76" s="58" t="s">
        <v>223</v>
      </c>
      <c r="C76" s="57" t="s">
        <v>143</v>
      </c>
      <c r="D76" s="59">
        <v>6</v>
      </c>
      <c r="E76" s="60" t="s">
        <v>52</v>
      </c>
      <c r="F76" s="61">
        <v>1469.66</v>
      </c>
      <c r="G76" s="62"/>
      <c r="H76" s="63"/>
      <c r="I76" s="64" t="s">
        <v>38</v>
      </c>
      <c r="J76" s="65">
        <f>IF(I76="Less(-)",-1,1)</f>
        <v>1</v>
      </c>
      <c r="K76" s="63" t="s">
        <v>39</v>
      </c>
      <c r="L76" s="63" t="s">
        <v>4</v>
      </c>
      <c r="M76" s="32"/>
      <c r="N76" s="20"/>
      <c r="O76" s="20"/>
      <c r="P76" s="37"/>
      <c r="Q76" s="20"/>
      <c r="R76" s="20"/>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46"/>
      <c r="BA76" s="33">
        <f>ROUND(total_amount_ba($B$2,$D$2,D76,F76,J76,K76,M76),0)</f>
        <v>8818</v>
      </c>
      <c r="BB76" s="47">
        <f>BA76+SUM(N76:AZ76)</f>
        <v>8818</v>
      </c>
      <c r="BC76" s="43" t="str">
        <f>SpellNumber(L76,BB76)</f>
        <v>INR  Eight Thousand Eight Hundred &amp; Eighteen  Only</v>
      </c>
      <c r="IA76" s="18">
        <v>1.63</v>
      </c>
      <c r="IB76" s="18" t="s">
        <v>223</v>
      </c>
      <c r="IC76" s="18" t="s">
        <v>143</v>
      </c>
      <c r="ID76" s="18">
        <v>6</v>
      </c>
      <c r="IE76" s="19" t="s">
        <v>52</v>
      </c>
      <c r="IF76" s="19"/>
      <c r="IG76" s="19"/>
      <c r="IH76" s="19"/>
      <c r="II76" s="19"/>
    </row>
    <row r="77" spans="1:243" s="18" customFormat="1" ht="15.75">
      <c r="A77" s="55">
        <v>1.64</v>
      </c>
      <c r="B77" s="58" t="s">
        <v>73</v>
      </c>
      <c r="C77" s="57" t="s">
        <v>144</v>
      </c>
      <c r="D77" s="82"/>
      <c r="E77" s="83"/>
      <c r="F77" s="83"/>
      <c r="G77" s="83"/>
      <c r="H77" s="83"/>
      <c r="I77" s="83"/>
      <c r="J77" s="83"/>
      <c r="K77" s="83"/>
      <c r="L77" s="83"/>
      <c r="M77" s="83"/>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5"/>
      <c r="IA77" s="18">
        <v>1.64</v>
      </c>
      <c r="IB77" s="18" t="s">
        <v>73</v>
      </c>
      <c r="IC77" s="18" t="s">
        <v>144</v>
      </c>
      <c r="IE77" s="19"/>
      <c r="IF77" s="19"/>
      <c r="IG77" s="19"/>
      <c r="IH77" s="19"/>
      <c r="II77" s="19"/>
    </row>
    <row r="78" spans="1:243" s="18" customFormat="1" ht="128.25">
      <c r="A78" s="55">
        <v>1.65</v>
      </c>
      <c r="B78" s="58" t="s">
        <v>224</v>
      </c>
      <c r="C78" s="57" t="s">
        <v>145</v>
      </c>
      <c r="D78" s="59">
        <v>5</v>
      </c>
      <c r="E78" s="60" t="s">
        <v>65</v>
      </c>
      <c r="F78" s="61">
        <v>233.76</v>
      </c>
      <c r="G78" s="62"/>
      <c r="H78" s="63"/>
      <c r="I78" s="64" t="s">
        <v>38</v>
      </c>
      <c r="J78" s="65">
        <f>IF(I78="Less(-)",-1,1)</f>
        <v>1</v>
      </c>
      <c r="K78" s="63" t="s">
        <v>39</v>
      </c>
      <c r="L78" s="63" t="s">
        <v>4</v>
      </c>
      <c r="M78" s="32"/>
      <c r="N78" s="20"/>
      <c r="O78" s="20"/>
      <c r="P78" s="37"/>
      <c r="Q78" s="20"/>
      <c r="R78" s="20"/>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46"/>
      <c r="BA78" s="33">
        <f>ROUND(total_amount_ba($B$2,$D$2,D78,F78,J78,K78,M78),0)</f>
        <v>1169</v>
      </c>
      <c r="BB78" s="47">
        <f>BA78+SUM(N78:AZ78)</f>
        <v>1169</v>
      </c>
      <c r="BC78" s="43" t="str">
        <f>SpellNumber(L78,BB78)</f>
        <v>INR  One Thousand One Hundred &amp; Sixty Nine  Only</v>
      </c>
      <c r="IA78" s="18">
        <v>1.65</v>
      </c>
      <c r="IB78" s="18" t="s">
        <v>224</v>
      </c>
      <c r="IC78" s="18" t="s">
        <v>145</v>
      </c>
      <c r="ID78" s="18">
        <v>5</v>
      </c>
      <c r="IE78" s="19" t="s">
        <v>65</v>
      </c>
      <c r="IF78" s="19"/>
      <c r="IG78" s="19"/>
      <c r="IH78" s="19"/>
      <c r="II78" s="19"/>
    </row>
    <row r="79" spans="1:243" s="18" customFormat="1" ht="85.5">
      <c r="A79" s="55">
        <v>1.66</v>
      </c>
      <c r="B79" s="56" t="s">
        <v>225</v>
      </c>
      <c r="C79" s="57" t="s">
        <v>146</v>
      </c>
      <c r="D79" s="82"/>
      <c r="E79" s="83"/>
      <c r="F79" s="83"/>
      <c r="G79" s="83"/>
      <c r="H79" s="83"/>
      <c r="I79" s="83"/>
      <c r="J79" s="83"/>
      <c r="K79" s="83"/>
      <c r="L79" s="83"/>
      <c r="M79" s="83"/>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5"/>
      <c r="IA79" s="18">
        <v>1.66</v>
      </c>
      <c r="IB79" s="18" t="s">
        <v>225</v>
      </c>
      <c r="IC79" s="18" t="s">
        <v>146</v>
      </c>
      <c r="IE79" s="19"/>
      <c r="IF79" s="19"/>
      <c r="IG79" s="19"/>
      <c r="IH79" s="19"/>
      <c r="II79" s="19"/>
    </row>
    <row r="80" spans="1:243" s="18" customFormat="1" ht="28.5">
      <c r="A80" s="55">
        <v>1.67</v>
      </c>
      <c r="B80" s="56" t="s">
        <v>226</v>
      </c>
      <c r="C80" s="57" t="s">
        <v>147</v>
      </c>
      <c r="D80" s="59">
        <v>40</v>
      </c>
      <c r="E80" s="60" t="s">
        <v>74</v>
      </c>
      <c r="F80" s="61">
        <v>280.36</v>
      </c>
      <c r="G80" s="62"/>
      <c r="H80" s="63"/>
      <c r="I80" s="64" t="s">
        <v>38</v>
      </c>
      <c r="J80" s="65">
        <f>IF(I80="Less(-)",-1,1)</f>
        <v>1</v>
      </c>
      <c r="K80" s="63" t="s">
        <v>39</v>
      </c>
      <c r="L80" s="63" t="s">
        <v>4</v>
      </c>
      <c r="M80" s="32"/>
      <c r="N80" s="20"/>
      <c r="O80" s="20"/>
      <c r="P80" s="37"/>
      <c r="Q80" s="20"/>
      <c r="R80" s="20"/>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46"/>
      <c r="BA80" s="33">
        <f>ROUND(total_amount_ba($B$2,$D$2,D80,F80,J80,K80,M80),0)</f>
        <v>11214</v>
      </c>
      <c r="BB80" s="47">
        <f>BA80+SUM(N80:AZ80)</f>
        <v>11214</v>
      </c>
      <c r="BC80" s="43" t="str">
        <f>SpellNumber(L80,BB80)</f>
        <v>INR  Eleven Thousand Two Hundred &amp; Fourteen  Only</v>
      </c>
      <c r="IA80" s="18">
        <v>1.67</v>
      </c>
      <c r="IB80" s="18" t="s">
        <v>226</v>
      </c>
      <c r="IC80" s="18" t="s">
        <v>147</v>
      </c>
      <c r="ID80" s="18">
        <v>40</v>
      </c>
      <c r="IE80" s="19" t="s">
        <v>74</v>
      </c>
      <c r="IF80" s="19"/>
      <c r="IG80" s="19"/>
      <c r="IH80" s="19"/>
      <c r="II80" s="19"/>
    </row>
    <row r="81" spans="1:243" s="18" customFormat="1" ht="99.75">
      <c r="A81" s="55">
        <v>1.68</v>
      </c>
      <c r="B81" s="58" t="s">
        <v>227</v>
      </c>
      <c r="C81" s="57" t="s">
        <v>148</v>
      </c>
      <c r="D81" s="82"/>
      <c r="E81" s="83"/>
      <c r="F81" s="83"/>
      <c r="G81" s="83"/>
      <c r="H81" s="83"/>
      <c r="I81" s="83"/>
      <c r="J81" s="83"/>
      <c r="K81" s="83"/>
      <c r="L81" s="83"/>
      <c r="M81" s="83"/>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5"/>
      <c r="IA81" s="18">
        <v>1.68</v>
      </c>
      <c r="IB81" s="18" t="s">
        <v>227</v>
      </c>
      <c r="IC81" s="18" t="s">
        <v>148</v>
      </c>
      <c r="IE81" s="19"/>
      <c r="IF81" s="19"/>
      <c r="IG81" s="19"/>
      <c r="IH81" s="19"/>
      <c r="II81" s="19"/>
    </row>
    <row r="82" spans="1:243" s="18" customFormat="1" ht="15.75">
      <c r="A82" s="55">
        <v>1.69</v>
      </c>
      <c r="B82" s="58" t="s">
        <v>228</v>
      </c>
      <c r="C82" s="57" t="s">
        <v>149</v>
      </c>
      <c r="D82" s="82"/>
      <c r="E82" s="83"/>
      <c r="F82" s="83"/>
      <c r="G82" s="83"/>
      <c r="H82" s="83"/>
      <c r="I82" s="83"/>
      <c r="J82" s="83"/>
      <c r="K82" s="83"/>
      <c r="L82" s="83"/>
      <c r="M82" s="83"/>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5"/>
      <c r="IA82" s="18">
        <v>1.69</v>
      </c>
      <c r="IB82" s="18" t="s">
        <v>228</v>
      </c>
      <c r="IC82" s="18" t="s">
        <v>149</v>
      </c>
      <c r="IE82" s="19"/>
      <c r="IF82" s="19"/>
      <c r="IG82" s="19"/>
      <c r="IH82" s="19"/>
      <c r="II82" s="19"/>
    </row>
    <row r="83" spans="1:243" s="18" customFormat="1" ht="21" customHeight="1">
      <c r="A83" s="55">
        <v>1.7</v>
      </c>
      <c r="B83" s="58" t="s">
        <v>229</v>
      </c>
      <c r="C83" s="57" t="s">
        <v>150</v>
      </c>
      <c r="D83" s="59">
        <v>7</v>
      </c>
      <c r="E83" s="60" t="s">
        <v>65</v>
      </c>
      <c r="F83" s="61">
        <v>167.25</v>
      </c>
      <c r="G83" s="62"/>
      <c r="H83" s="63"/>
      <c r="I83" s="64" t="s">
        <v>38</v>
      </c>
      <c r="J83" s="65">
        <f>IF(I83="Less(-)",-1,1)</f>
        <v>1</v>
      </c>
      <c r="K83" s="63" t="s">
        <v>39</v>
      </c>
      <c r="L83" s="63" t="s">
        <v>4</v>
      </c>
      <c r="M83" s="32"/>
      <c r="N83" s="20"/>
      <c r="O83" s="20"/>
      <c r="P83" s="37"/>
      <c r="Q83" s="20"/>
      <c r="R83" s="20"/>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46"/>
      <c r="BA83" s="33">
        <f>ROUND(total_amount_ba($B$2,$D$2,D83,F83,J83,K83,M83),0)</f>
        <v>1171</v>
      </c>
      <c r="BB83" s="47">
        <f>BA83+SUM(N83:AZ83)</f>
        <v>1171</v>
      </c>
      <c r="BC83" s="43" t="str">
        <f>SpellNumber(L83,BB83)</f>
        <v>INR  One Thousand One Hundred &amp; Seventy One  Only</v>
      </c>
      <c r="IA83" s="18">
        <v>1.7</v>
      </c>
      <c r="IB83" s="18" t="s">
        <v>229</v>
      </c>
      <c r="IC83" s="18" t="s">
        <v>150</v>
      </c>
      <c r="ID83" s="18">
        <v>7</v>
      </c>
      <c r="IE83" s="19" t="s">
        <v>65</v>
      </c>
      <c r="IF83" s="19"/>
      <c r="IG83" s="19"/>
      <c r="IH83" s="19"/>
      <c r="II83" s="19"/>
    </row>
    <row r="84" spans="1:243" s="18" customFormat="1" ht="15.75">
      <c r="A84" s="55">
        <v>1.71</v>
      </c>
      <c r="B84" s="58" t="s">
        <v>230</v>
      </c>
      <c r="C84" s="57" t="s">
        <v>151</v>
      </c>
      <c r="D84" s="82"/>
      <c r="E84" s="83"/>
      <c r="F84" s="83"/>
      <c r="G84" s="83"/>
      <c r="H84" s="83"/>
      <c r="I84" s="83"/>
      <c r="J84" s="83"/>
      <c r="K84" s="83"/>
      <c r="L84" s="83"/>
      <c r="M84" s="83"/>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5"/>
      <c r="IA84" s="18">
        <v>1.71</v>
      </c>
      <c r="IB84" s="18" t="s">
        <v>230</v>
      </c>
      <c r="IC84" s="18" t="s">
        <v>151</v>
      </c>
      <c r="IE84" s="19"/>
      <c r="IF84" s="19"/>
      <c r="IG84" s="19"/>
      <c r="IH84" s="19"/>
      <c r="II84" s="19"/>
    </row>
    <row r="85" spans="1:243" s="18" customFormat="1" ht="19.5" customHeight="1">
      <c r="A85" s="55">
        <v>1.72</v>
      </c>
      <c r="B85" s="56" t="s">
        <v>231</v>
      </c>
      <c r="C85" s="57" t="s">
        <v>152</v>
      </c>
      <c r="D85" s="59">
        <v>7</v>
      </c>
      <c r="E85" s="60" t="s">
        <v>65</v>
      </c>
      <c r="F85" s="61">
        <v>101.67</v>
      </c>
      <c r="G85" s="62"/>
      <c r="H85" s="63"/>
      <c r="I85" s="64" t="s">
        <v>38</v>
      </c>
      <c r="J85" s="65">
        <f>IF(I85="Less(-)",-1,1)</f>
        <v>1</v>
      </c>
      <c r="K85" s="63" t="s">
        <v>39</v>
      </c>
      <c r="L85" s="63" t="s">
        <v>4</v>
      </c>
      <c r="M85" s="32"/>
      <c r="N85" s="20"/>
      <c r="O85" s="20"/>
      <c r="P85" s="37"/>
      <c r="Q85" s="20"/>
      <c r="R85" s="20"/>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46"/>
      <c r="BA85" s="33">
        <f>ROUND(total_amount_ba($B$2,$D$2,D85,F85,J85,K85,M85),0)</f>
        <v>712</v>
      </c>
      <c r="BB85" s="47">
        <f>BA85+SUM(N85:AZ85)</f>
        <v>712</v>
      </c>
      <c r="BC85" s="43" t="str">
        <f>SpellNumber(L85,BB85)</f>
        <v>INR  Seven Hundred &amp; Twelve  Only</v>
      </c>
      <c r="IA85" s="18">
        <v>1.72</v>
      </c>
      <c r="IB85" s="18" t="s">
        <v>231</v>
      </c>
      <c r="IC85" s="18" t="s">
        <v>152</v>
      </c>
      <c r="ID85" s="18">
        <v>7</v>
      </c>
      <c r="IE85" s="19" t="s">
        <v>65</v>
      </c>
      <c r="IF85" s="19"/>
      <c r="IG85" s="19"/>
      <c r="IH85" s="19"/>
      <c r="II85" s="19"/>
    </row>
    <row r="86" spans="1:243" s="18" customFormat="1" ht="114">
      <c r="A86" s="55">
        <v>1.73</v>
      </c>
      <c r="B86" s="56" t="s">
        <v>232</v>
      </c>
      <c r="C86" s="57" t="s">
        <v>153</v>
      </c>
      <c r="D86" s="82"/>
      <c r="E86" s="83"/>
      <c r="F86" s="83"/>
      <c r="G86" s="83"/>
      <c r="H86" s="83"/>
      <c r="I86" s="83"/>
      <c r="J86" s="83"/>
      <c r="K86" s="83"/>
      <c r="L86" s="83"/>
      <c r="M86" s="83"/>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5"/>
      <c r="IA86" s="18">
        <v>1.73</v>
      </c>
      <c r="IB86" s="18" t="s">
        <v>232</v>
      </c>
      <c r="IC86" s="18" t="s">
        <v>153</v>
      </c>
      <c r="IE86" s="19"/>
      <c r="IF86" s="19"/>
      <c r="IG86" s="19"/>
      <c r="IH86" s="19"/>
      <c r="II86" s="19"/>
    </row>
    <row r="87" spans="1:243" s="18" customFormat="1" ht="28.5">
      <c r="A87" s="55">
        <v>1.74</v>
      </c>
      <c r="B87" s="58" t="s">
        <v>233</v>
      </c>
      <c r="C87" s="57" t="s">
        <v>154</v>
      </c>
      <c r="D87" s="59">
        <v>19</v>
      </c>
      <c r="E87" s="60" t="s">
        <v>65</v>
      </c>
      <c r="F87" s="61">
        <v>271.37</v>
      </c>
      <c r="G87" s="62"/>
      <c r="H87" s="63"/>
      <c r="I87" s="64" t="s">
        <v>38</v>
      </c>
      <c r="J87" s="65">
        <f>IF(I87="Less(-)",-1,1)</f>
        <v>1</v>
      </c>
      <c r="K87" s="63" t="s">
        <v>39</v>
      </c>
      <c r="L87" s="63" t="s">
        <v>4</v>
      </c>
      <c r="M87" s="32"/>
      <c r="N87" s="20"/>
      <c r="O87" s="20"/>
      <c r="P87" s="37"/>
      <c r="Q87" s="20"/>
      <c r="R87" s="20"/>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46"/>
      <c r="BA87" s="33">
        <f>ROUND(total_amount_ba($B$2,$D$2,D87,F87,J87,K87,M87),0)</f>
        <v>5156</v>
      </c>
      <c r="BB87" s="47">
        <f>BA87+SUM(N87:AZ87)</f>
        <v>5156</v>
      </c>
      <c r="BC87" s="43" t="str">
        <f>SpellNumber(L87,BB87)</f>
        <v>INR  Five Thousand One Hundred &amp; Fifty Six  Only</v>
      </c>
      <c r="IA87" s="18">
        <v>1.74</v>
      </c>
      <c r="IB87" s="18" t="s">
        <v>233</v>
      </c>
      <c r="IC87" s="18" t="s">
        <v>154</v>
      </c>
      <c r="ID87" s="18">
        <v>19</v>
      </c>
      <c r="IE87" s="19" t="s">
        <v>65</v>
      </c>
      <c r="IF87" s="19"/>
      <c r="IG87" s="19"/>
      <c r="IH87" s="19"/>
      <c r="II87" s="19"/>
    </row>
    <row r="88" spans="1:243" s="18" customFormat="1" ht="27" customHeight="1">
      <c r="A88" s="55">
        <v>1.75</v>
      </c>
      <c r="B88" s="58" t="s">
        <v>53</v>
      </c>
      <c r="C88" s="57" t="s">
        <v>155</v>
      </c>
      <c r="D88" s="82"/>
      <c r="E88" s="83"/>
      <c r="F88" s="83"/>
      <c r="G88" s="83"/>
      <c r="H88" s="83"/>
      <c r="I88" s="83"/>
      <c r="J88" s="83"/>
      <c r="K88" s="83"/>
      <c r="L88" s="83"/>
      <c r="M88" s="83"/>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5"/>
      <c r="IA88" s="18">
        <v>1.75</v>
      </c>
      <c r="IB88" s="18" t="s">
        <v>53</v>
      </c>
      <c r="IC88" s="18" t="s">
        <v>155</v>
      </c>
      <c r="IE88" s="19"/>
      <c r="IF88" s="19"/>
      <c r="IG88" s="19"/>
      <c r="IH88" s="19"/>
      <c r="II88" s="19"/>
    </row>
    <row r="89" spans="1:243" s="18" customFormat="1" ht="15.75">
      <c r="A89" s="55">
        <v>1.76</v>
      </c>
      <c r="B89" s="58" t="s">
        <v>234</v>
      </c>
      <c r="C89" s="57" t="s">
        <v>156</v>
      </c>
      <c r="D89" s="82"/>
      <c r="E89" s="83"/>
      <c r="F89" s="83"/>
      <c r="G89" s="83"/>
      <c r="H89" s="83"/>
      <c r="I89" s="83"/>
      <c r="J89" s="83"/>
      <c r="K89" s="83"/>
      <c r="L89" s="83"/>
      <c r="M89" s="83"/>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5"/>
      <c r="IA89" s="18">
        <v>1.76</v>
      </c>
      <c r="IB89" s="18" t="s">
        <v>234</v>
      </c>
      <c r="IC89" s="18" t="s">
        <v>156</v>
      </c>
      <c r="IE89" s="19"/>
      <c r="IF89" s="19"/>
      <c r="IG89" s="19"/>
      <c r="IH89" s="19"/>
      <c r="II89" s="19"/>
    </row>
    <row r="90" spans="1:243" s="18" customFormat="1" ht="15.75" customHeight="1">
      <c r="A90" s="55">
        <v>1.77</v>
      </c>
      <c r="B90" s="58" t="s">
        <v>171</v>
      </c>
      <c r="C90" s="57" t="s">
        <v>157</v>
      </c>
      <c r="D90" s="59">
        <v>70</v>
      </c>
      <c r="E90" s="60" t="s">
        <v>52</v>
      </c>
      <c r="F90" s="61">
        <v>258.09</v>
      </c>
      <c r="G90" s="62"/>
      <c r="H90" s="63"/>
      <c r="I90" s="64" t="s">
        <v>38</v>
      </c>
      <c r="J90" s="65">
        <f>IF(I90="Less(-)",-1,1)</f>
        <v>1</v>
      </c>
      <c r="K90" s="63" t="s">
        <v>39</v>
      </c>
      <c r="L90" s="63" t="s">
        <v>4</v>
      </c>
      <c r="M90" s="32"/>
      <c r="N90" s="20"/>
      <c r="O90" s="20"/>
      <c r="P90" s="37"/>
      <c r="Q90" s="20"/>
      <c r="R90" s="20"/>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46"/>
      <c r="BA90" s="33">
        <f>ROUND(total_amount_ba($B$2,$D$2,D90,F90,J90,K90,M90),0)</f>
        <v>18066</v>
      </c>
      <c r="BB90" s="47">
        <f>BA90+SUM(N90:AZ90)</f>
        <v>18066</v>
      </c>
      <c r="BC90" s="43" t="str">
        <f>SpellNumber(L90,BB90)</f>
        <v>INR  Eighteen Thousand  &amp;Sixty Six  Only</v>
      </c>
      <c r="IA90" s="18">
        <v>1.77</v>
      </c>
      <c r="IB90" s="18" t="s">
        <v>171</v>
      </c>
      <c r="IC90" s="18" t="s">
        <v>157</v>
      </c>
      <c r="ID90" s="18">
        <v>70</v>
      </c>
      <c r="IE90" s="19" t="s">
        <v>52</v>
      </c>
      <c r="IF90" s="19"/>
      <c r="IG90" s="19"/>
      <c r="IH90" s="19"/>
      <c r="II90" s="19"/>
    </row>
    <row r="91" spans="1:243" s="18" customFormat="1" ht="28.5">
      <c r="A91" s="55">
        <v>1.78</v>
      </c>
      <c r="B91" s="56" t="s">
        <v>170</v>
      </c>
      <c r="C91" s="57" t="s">
        <v>158</v>
      </c>
      <c r="D91" s="82"/>
      <c r="E91" s="83"/>
      <c r="F91" s="83"/>
      <c r="G91" s="83"/>
      <c r="H91" s="83"/>
      <c r="I91" s="83"/>
      <c r="J91" s="83"/>
      <c r="K91" s="83"/>
      <c r="L91" s="83"/>
      <c r="M91" s="83"/>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5"/>
      <c r="IA91" s="18">
        <v>1.78</v>
      </c>
      <c r="IB91" s="18" t="s">
        <v>170</v>
      </c>
      <c r="IC91" s="18" t="s">
        <v>158</v>
      </c>
      <c r="IE91" s="19"/>
      <c r="IF91" s="19"/>
      <c r="IG91" s="19"/>
      <c r="IH91" s="19"/>
      <c r="II91" s="19"/>
    </row>
    <row r="92" spans="1:243" s="18" customFormat="1" ht="28.5">
      <c r="A92" s="55">
        <v>1.79</v>
      </c>
      <c r="B92" s="56" t="s">
        <v>171</v>
      </c>
      <c r="C92" s="57" t="s">
        <v>159</v>
      </c>
      <c r="D92" s="59">
        <v>300</v>
      </c>
      <c r="E92" s="60" t="s">
        <v>52</v>
      </c>
      <c r="F92" s="61">
        <v>297.33</v>
      </c>
      <c r="G92" s="62"/>
      <c r="H92" s="63"/>
      <c r="I92" s="64" t="s">
        <v>38</v>
      </c>
      <c r="J92" s="65">
        <f>IF(I92="Less(-)",-1,1)</f>
        <v>1</v>
      </c>
      <c r="K92" s="63" t="s">
        <v>39</v>
      </c>
      <c r="L92" s="63" t="s">
        <v>4</v>
      </c>
      <c r="M92" s="32"/>
      <c r="N92" s="20"/>
      <c r="O92" s="20"/>
      <c r="P92" s="37"/>
      <c r="Q92" s="20"/>
      <c r="R92" s="20"/>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46"/>
      <c r="BA92" s="33">
        <f>ROUND(total_amount_ba($B$2,$D$2,D92,F92,J92,K92,M92),0)</f>
        <v>89199</v>
      </c>
      <c r="BB92" s="47">
        <f>BA92+SUM(N92:AZ92)</f>
        <v>89199</v>
      </c>
      <c r="BC92" s="43" t="str">
        <f>SpellNumber(L92,BB92)</f>
        <v>INR  Eighty Nine Thousand One Hundred &amp; Ninety Nine  Only</v>
      </c>
      <c r="IA92" s="18">
        <v>1.79</v>
      </c>
      <c r="IB92" s="18" t="s">
        <v>171</v>
      </c>
      <c r="IC92" s="18" t="s">
        <v>159</v>
      </c>
      <c r="ID92" s="18">
        <v>300</v>
      </c>
      <c r="IE92" s="19" t="s">
        <v>52</v>
      </c>
      <c r="IF92" s="19"/>
      <c r="IG92" s="19"/>
      <c r="IH92" s="19"/>
      <c r="II92" s="19"/>
    </row>
    <row r="93" spans="1:243" s="18" customFormat="1" ht="57">
      <c r="A93" s="55">
        <v>1.8</v>
      </c>
      <c r="B93" s="58" t="s">
        <v>235</v>
      </c>
      <c r="C93" s="57" t="s">
        <v>160</v>
      </c>
      <c r="D93" s="59">
        <v>20</v>
      </c>
      <c r="E93" s="60" t="s">
        <v>52</v>
      </c>
      <c r="F93" s="61">
        <v>382.55</v>
      </c>
      <c r="G93" s="62"/>
      <c r="H93" s="63"/>
      <c r="I93" s="64" t="s">
        <v>38</v>
      </c>
      <c r="J93" s="65">
        <f>IF(I93="Less(-)",-1,1)</f>
        <v>1</v>
      </c>
      <c r="K93" s="63" t="s">
        <v>39</v>
      </c>
      <c r="L93" s="63" t="s">
        <v>4</v>
      </c>
      <c r="M93" s="32"/>
      <c r="N93" s="20"/>
      <c r="O93" s="20"/>
      <c r="P93" s="37"/>
      <c r="Q93" s="20"/>
      <c r="R93" s="20"/>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46"/>
      <c r="BA93" s="33">
        <f>ROUND(total_amount_ba($B$2,$D$2,D93,F93,J93,K93,M93),0)</f>
        <v>7651</v>
      </c>
      <c r="BB93" s="47">
        <f>BA93+SUM(N93:AZ93)</f>
        <v>7651</v>
      </c>
      <c r="BC93" s="43" t="str">
        <f>SpellNumber(L93,BB93)</f>
        <v>INR  Seven Thousand Six Hundred &amp; Fifty One  Only</v>
      </c>
      <c r="IA93" s="18">
        <v>1.8</v>
      </c>
      <c r="IB93" s="18" t="s">
        <v>235</v>
      </c>
      <c r="IC93" s="18" t="s">
        <v>160</v>
      </c>
      <c r="ID93" s="18">
        <v>20</v>
      </c>
      <c r="IE93" s="19" t="s">
        <v>52</v>
      </c>
      <c r="IF93" s="19"/>
      <c r="IG93" s="19"/>
      <c r="IH93" s="19"/>
      <c r="II93" s="19"/>
    </row>
    <row r="94" spans="1:243" s="18" customFormat="1" ht="15.75">
      <c r="A94" s="55">
        <v>1.81</v>
      </c>
      <c r="B94" s="58" t="s">
        <v>78</v>
      </c>
      <c r="C94" s="57" t="s">
        <v>161</v>
      </c>
      <c r="D94" s="82"/>
      <c r="E94" s="83"/>
      <c r="F94" s="83"/>
      <c r="G94" s="83"/>
      <c r="H94" s="83"/>
      <c r="I94" s="83"/>
      <c r="J94" s="83"/>
      <c r="K94" s="83"/>
      <c r="L94" s="83"/>
      <c r="M94" s="83"/>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5"/>
      <c r="IA94" s="18">
        <v>1.81</v>
      </c>
      <c r="IB94" s="18" t="s">
        <v>78</v>
      </c>
      <c r="IC94" s="18" t="s">
        <v>161</v>
      </c>
      <c r="IE94" s="19"/>
      <c r="IF94" s="19"/>
      <c r="IG94" s="19"/>
      <c r="IH94" s="19"/>
      <c r="II94" s="19"/>
    </row>
    <row r="95" spans="1:243" s="18" customFormat="1" ht="28.5" customHeight="1">
      <c r="A95" s="55">
        <v>1.82</v>
      </c>
      <c r="B95" s="58" t="s">
        <v>79</v>
      </c>
      <c r="C95" s="57" t="s">
        <v>162</v>
      </c>
      <c r="D95" s="59">
        <v>115</v>
      </c>
      <c r="E95" s="60" t="s">
        <v>52</v>
      </c>
      <c r="F95" s="61">
        <v>221.88</v>
      </c>
      <c r="G95" s="62"/>
      <c r="H95" s="63"/>
      <c r="I95" s="64" t="s">
        <v>38</v>
      </c>
      <c r="J95" s="65">
        <f aca="true" t="shared" si="7" ref="J95:J124">IF(I95="Less(-)",-1,1)</f>
        <v>1</v>
      </c>
      <c r="K95" s="63" t="s">
        <v>39</v>
      </c>
      <c r="L95" s="63" t="s">
        <v>4</v>
      </c>
      <c r="M95" s="32"/>
      <c r="N95" s="20"/>
      <c r="O95" s="20"/>
      <c r="P95" s="37"/>
      <c r="Q95" s="20"/>
      <c r="R95" s="20"/>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46"/>
      <c r="BA95" s="33">
        <f aca="true" t="shared" si="8" ref="BA95:BA124">ROUND(total_amount_ba($B$2,$D$2,D95,F95,J95,K95,M95),0)</f>
        <v>25516</v>
      </c>
      <c r="BB95" s="47">
        <f aca="true" t="shared" si="9" ref="BB95:BB124">BA95+SUM(N95:AZ95)</f>
        <v>25516</v>
      </c>
      <c r="BC95" s="43" t="str">
        <f aca="true" t="shared" si="10" ref="BC95:BC124">SpellNumber(L95,BB95)</f>
        <v>INR  Twenty Five Thousand Five Hundred &amp; Sixteen  Only</v>
      </c>
      <c r="IA95" s="18">
        <v>1.82</v>
      </c>
      <c r="IB95" s="51" t="s">
        <v>79</v>
      </c>
      <c r="IC95" s="18" t="s">
        <v>162</v>
      </c>
      <c r="ID95" s="18">
        <v>115</v>
      </c>
      <c r="IE95" s="19" t="s">
        <v>52</v>
      </c>
      <c r="IF95" s="19"/>
      <c r="IG95" s="19"/>
      <c r="IH95" s="19"/>
      <c r="II95" s="19"/>
    </row>
    <row r="96" spans="1:239" ht="71.25">
      <c r="A96" s="55">
        <v>1.83</v>
      </c>
      <c r="B96" s="58" t="s">
        <v>236</v>
      </c>
      <c r="C96" s="57" t="s">
        <v>267</v>
      </c>
      <c r="D96" s="59">
        <v>75</v>
      </c>
      <c r="E96" s="60" t="s">
        <v>52</v>
      </c>
      <c r="F96" s="61">
        <v>293.03</v>
      </c>
      <c r="G96" s="62"/>
      <c r="H96" s="63"/>
      <c r="I96" s="64" t="s">
        <v>38</v>
      </c>
      <c r="J96" s="65">
        <f t="shared" si="7"/>
        <v>1</v>
      </c>
      <c r="K96" s="63" t="s">
        <v>39</v>
      </c>
      <c r="L96" s="63" t="s">
        <v>4</v>
      </c>
      <c r="M96" s="32"/>
      <c r="N96" s="20"/>
      <c r="O96" s="20"/>
      <c r="P96" s="37"/>
      <c r="Q96" s="20"/>
      <c r="R96" s="20"/>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46"/>
      <c r="BA96" s="33">
        <f t="shared" si="8"/>
        <v>21977</v>
      </c>
      <c r="BB96" s="47">
        <f t="shared" si="9"/>
        <v>21977</v>
      </c>
      <c r="BC96" s="43" t="str">
        <f t="shared" si="10"/>
        <v>INR  Twenty One Thousand Nine Hundred &amp; Seventy Seven  Only</v>
      </c>
      <c r="IA96" s="1">
        <v>1.83</v>
      </c>
      <c r="IB96" s="1" t="s">
        <v>236</v>
      </c>
      <c r="IC96" s="1" t="s">
        <v>267</v>
      </c>
      <c r="ID96" s="1">
        <v>75</v>
      </c>
      <c r="IE96" s="3" t="s">
        <v>52</v>
      </c>
    </row>
    <row r="97" spans="1:237" ht="27.75" customHeight="1">
      <c r="A97" s="55">
        <v>1.84</v>
      </c>
      <c r="B97" s="56" t="s">
        <v>237</v>
      </c>
      <c r="C97" s="57" t="s">
        <v>268</v>
      </c>
      <c r="D97" s="82"/>
      <c r="E97" s="83"/>
      <c r="F97" s="83"/>
      <c r="G97" s="83"/>
      <c r="H97" s="83"/>
      <c r="I97" s="83"/>
      <c r="J97" s="83"/>
      <c r="K97" s="83"/>
      <c r="L97" s="83"/>
      <c r="M97" s="83"/>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5"/>
      <c r="IA97" s="1">
        <v>1.84</v>
      </c>
      <c r="IB97" s="1" t="s">
        <v>237</v>
      </c>
      <c r="IC97" s="1" t="s">
        <v>268</v>
      </c>
    </row>
    <row r="98" spans="1:239" ht="28.5">
      <c r="A98" s="55">
        <v>1.85</v>
      </c>
      <c r="B98" s="56" t="s">
        <v>238</v>
      </c>
      <c r="C98" s="57" t="s">
        <v>269</v>
      </c>
      <c r="D98" s="59">
        <v>150</v>
      </c>
      <c r="E98" s="60" t="s">
        <v>52</v>
      </c>
      <c r="F98" s="61">
        <v>187.99</v>
      </c>
      <c r="G98" s="62"/>
      <c r="H98" s="63"/>
      <c r="I98" s="64" t="s">
        <v>38</v>
      </c>
      <c r="J98" s="65">
        <f t="shared" si="7"/>
        <v>1</v>
      </c>
      <c r="K98" s="63" t="s">
        <v>39</v>
      </c>
      <c r="L98" s="63" t="s">
        <v>4</v>
      </c>
      <c r="M98" s="32"/>
      <c r="N98" s="20"/>
      <c r="O98" s="20"/>
      <c r="P98" s="37"/>
      <c r="Q98" s="20"/>
      <c r="R98" s="20"/>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46"/>
      <c r="BA98" s="33">
        <f t="shared" si="8"/>
        <v>28199</v>
      </c>
      <c r="BB98" s="47">
        <f t="shared" si="9"/>
        <v>28199</v>
      </c>
      <c r="BC98" s="43" t="str">
        <f t="shared" si="10"/>
        <v>INR  Twenty Eight Thousand One Hundred &amp; Ninety Nine  Only</v>
      </c>
      <c r="IA98" s="1">
        <v>1.85</v>
      </c>
      <c r="IB98" s="1" t="s">
        <v>238</v>
      </c>
      <c r="IC98" s="1" t="s">
        <v>269</v>
      </c>
      <c r="ID98" s="1">
        <v>150</v>
      </c>
      <c r="IE98" s="3" t="s">
        <v>52</v>
      </c>
    </row>
    <row r="99" spans="1:237" ht="85.5">
      <c r="A99" s="55">
        <v>1.86</v>
      </c>
      <c r="B99" s="58" t="s">
        <v>83</v>
      </c>
      <c r="C99" s="57" t="s">
        <v>270</v>
      </c>
      <c r="D99" s="82"/>
      <c r="E99" s="83"/>
      <c r="F99" s="83"/>
      <c r="G99" s="83"/>
      <c r="H99" s="83"/>
      <c r="I99" s="83"/>
      <c r="J99" s="83"/>
      <c r="K99" s="83"/>
      <c r="L99" s="83"/>
      <c r="M99" s="83"/>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5"/>
      <c r="IA99" s="1">
        <v>1.86</v>
      </c>
      <c r="IB99" s="1" t="s">
        <v>83</v>
      </c>
      <c r="IC99" s="1" t="s">
        <v>270</v>
      </c>
    </row>
    <row r="100" spans="1:239" ht="28.5">
      <c r="A100" s="55">
        <v>1.87</v>
      </c>
      <c r="B100" s="58" t="s">
        <v>81</v>
      </c>
      <c r="C100" s="57" t="s">
        <v>271</v>
      </c>
      <c r="D100" s="59">
        <v>280</v>
      </c>
      <c r="E100" s="60" t="s">
        <v>52</v>
      </c>
      <c r="F100" s="61">
        <v>81.32</v>
      </c>
      <c r="G100" s="62"/>
      <c r="H100" s="63"/>
      <c r="I100" s="64" t="s">
        <v>38</v>
      </c>
      <c r="J100" s="65">
        <f t="shared" si="7"/>
        <v>1</v>
      </c>
      <c r="K100" s="63" t="s">
        <v>39</v>
      </c>
      <c r="L100" s="63" t="s">
        <v>4</v>
      </c>
      <c r="M100" s="32"/>
      <c r="N100" s="20"/>
      <c r="O100" s="20"/>
      <c r="P100" s="37"/>
      <c r="Q100" s="20"/>
      <c r="R100" s="20"/>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46"/>
      <c r="BA100" s="33">
        <f t="shared" si="8"/>
        <v>22770</v>
      </c>
      <c r="BB100" s="47">
        <f t="shared" si="9"/>
        <v>22770</v>
      </c>
      <c r="BC100" s="43" t="str">
        <f t="shared" si="10"/>
        <v>INR  Twenty Two Thousand Seven Hundred &amp; Seventy  Only</v>
      </c>
      <c r="IA100" s="1">
        <v>1.87</v>
      </c>
      <c r="IB100" s="1" t="s">
        <v>81</v>
      </c>
      <c r="IC100" s="1" t="s">
        <v>271</v>
      </c>
      <c r="ID100" s="1">
        <v>280</v>
      </c>
      <c r="IE100" s="3" t="s">
        <v>52</v>
      </c>
    </row>
    <row r="101" spans="1:237" ht="42.75">
      <c r="A101" s="55">
        <v>1.88</v>
      </c>
      <c r="B101" s="58" t="s">
        <v>239</v>
      </c>
      <c r="C101" s="57" t="s">
        <v>272</v>
      </c>
      <c r="D101" s="82"/>
      <c r="E101" s="83"/>
      <c r="F101" s="83"/>
      <c r="G101" s="83"/>
      <c r="H101" s="83"/>
      <c r="I101" s="83"/>
      <c r="J101" s="83"/>
      <c r="K101" s="83"/>
      <c r="L101" s="83"/>
      <c r="M101" s="83"/>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5"/>
      <c r="IA101" s="1">
        <v>1.88</v>
      </c>
      <c r="IB101" s="1" t="s">
        <v>239</v>
      </c>
      <c r="IC101" s="1" t="s">
        <v>272</v>
      </c>
    </row>
    <row r="102" spans="1:239" ht="57">
      <c r="A102" s="55">
        <v>1.89</v>
      </c>
      <c r="B102" s="58" t="s">
        <v>240</v>
      </c>
      <c r="C102" s="57" t="s">
        <v>273</v>
      </c>
      <c r="D102" s="59">
        <v>220</v>
      </c>
      <c r="E102" s="60" t="s">
        <v>52</v>
      </c>
      <c r="F102" s="61">
        <v>142.35</v>
      </c>
      <c r="G102" s="62"/>
      <c r="H102" s="63"/>
      <c r="I102" s="64" t="s">
        <v>38</v>
      </c>
      <c r="J102" s="65">
        <f t="shared" si="7"/>
        <v>1</v>
      </c>
      <c r="K102" s="63" t="s">
        <v>39</v>
      </c>
      <c r="L102" s="63" t="s">
        <v>4</v>
      </c>
      <c r="M102" s="32"/>
      <c r="N102" s="20"/>
      <c r="O102" s="20"/>
      <c r="P102" s="37"/>
      <c r="Q102" s="20"/>
      <c r="R102" s="20"/>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46"/>
      <c r="BA102" s="33">
        <f t="shared" si="8"/>
        <v>31317</v>
      </c>
      <c r="BB102" s="47">
        <f t="shared" si="9"/>
        <v>31317</v>
      </c>
      <c r="BC102" s="43" t="str">
        <f t="shared" si="10"/>
        <v>INR  Thirty One Thousand Three Hundred &amp; Seventeen  Only</v>
      </c>
      <c r="IA102" s="1">
        <v>1.89</v>
      </c>
      <c r="IB102" s="1" t="s">
        <v>240</v>
      </c>
      <c r="IC102" s="1" t="s">
        <v>273</v>
      </c>
      <c r="ID102" s="1">
        <v>220</v>
      </c>
      <c r="IE102" s="3" t="s">
        <v>52</v>
      </c>
    </row>
    <row r="103" spans="1:237" ht="42.75">
      <c r="A103" s="55">
        <v>1.9</v>
      </c>
      <c r="B103" s="56" t="s">
        <v>241</v>
      </c>
      <c r="C103" s="57" t="s">
        <v>274</v>
      </c>
      <c r="D103" s="82"/>
      <c r="E103" s="83"/>
      <c r="F103" s="83"/>
      <c r="G103" s="83"/>
      <c r="H103" s="83"/>
      <c r="I103" s="83"/>
      <c r="J103" s="83"/>
      <c r="K103" s="83"/>
      <c r="L103" s="83"/>
      <c r="M103" s="83"/>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5"/>
      <c r="IA103" s="1">
        <v>1.9</v>
      </c>
      <c r="IB103" s="1" t="s">
        <v>241</v>
      </c>
      <c r="IC103" s="1" t="s">
        <v>274</v>
      </c>
    </row>
    <row r="104" spans="1:239" ht="28.5">
      <c r="A104" s="55">
        <v>1.91</v>
      </c>
      <c r="B104" s="56" t="s">
        <v>81</v>
      </c>
      <c r="C104" s="57" t="s">
        <v>275</v>
      </c>
      <c r="D104" s="59">
        <v>180</v>
      </c>
      <c r="E104" s="60" t="s">
        <v>52</v>
      </c>
      <c r="F104" s="61">
        <v>120.87</v>
      </c>
      <c r="G104" s="62"/>
      <c r="H104" s="63"/>
      <c r="I104" s="64" t="s">
        <v>38</v>
      </c>
      <c r="J104" s="65">
        <f t="shared" si="7"/>
        <v>1</v>
      </c>
      <c r="K104" s="63" t="s">
        <v>39</v>
      </c>
      <c r="L104" s="63" t="s">
        <v>4</v>
      </c>
      <c r="M104" s="32"/>
      <c r="N104" s="20"/>
      <c r="O104" s="20"/>
      <c r="P104" s="37"/>
      <c r="Q104" s="20"/>
      <c r="R104" s="20"/>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46"/>
      <c r="BA104" s="33">
        <f t="shared" si="8"/>
        <v>21757</v>
      </c>
      <c r="BB104" s="47">
        <f t="shared" si="9"/>
        <v>21757</v>
      </c>
      <c r="BC104" s="43" t="str">
        <f t="shared" si="10"/>
        <v>INR  Twenty One Thousand Seven Hundred &amp; Fifty Seven  Only</v>
      </c>
      <c r="IA104" s="1">
        <v>1.91</v>
      </c>
      <c r="IB104" s="1" t="s">
        <v>81</v>
      </c>
      <c r="IC104" s="1" t="s">
        <v>275</v>
      </c>
      <c r="ID104" s="1">
        <v>180</v>
      </c>
      <c r="IE104" s="3" t="s">
        <v>52</v>
      </c>
    </row>
    <row r="105" spans="1:237" ht="42.75">
      <c r="A105" s="55">
        <v>1.92</v>
      </c>
      <c r="B105" s="58" t="s">
        <v>80</v>
      </c>
      <c r="C105" s="57" t="s">
        <v>276</v>
      </c>
      <c r="D105" s="82"/>
      <c r="E105" s="83"/>
      <c r="F105" s="83"/>
      <c r="G105" s="83"/>
      <c r="H105" s="83"/>
      <c r="I105" s="83"/>
      <c r="J105" s="83"/>
      <c r="K105" s="83"/>
      <c r="L105" s="83"/>
      <c r="M105" s="83"/>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5"/>
      <c r="IA105" s="1">
        <v>1.92</v>
      </c>
      <c r="IB105" s="1" t="s">
        <v>80</v>
      </c>
      <c r="IC105" s="1" t="s">
        <v>276</v>
      </c>
    </row>
    <row r="106" spans="1:239" ht="28.5">
      <c r="A106" s="55">
        <v>1.93</v>
      </c>
      <c r="B106" s="58" t="s">
        <v>81</v>
      </c>
      <c r="C106" s="57" t="s">
        <v>277</v>
      </c>
      <c r="D106" s="59">
        <v>15</v>
      </c>
      <c r="E106" s="60" t="s">
        <v>52</v>
      </c>
      <c r="F106" s="61">
        <v>115.26</v>
      </c>
      <c r="G106" s="62"/>
      <c r="H106" s="63"/>
      <c r="I106" s="64" t="s">
        <v>38</v>
      </c>
      <c r="J106" s="65">
        <f t="shared" si="7"/>
        <v>1</v>
      </c>
      <c r="K106" s="63" t="s">
        <v>39</v>
      </c>
      <c r="L106" s="63" t="s">
        <v>4</v>
      </c>
      <c r="M106" s="32"/>
      <c r="N106" s="20"/>
      <c r="O106" s="20"/>
      <c r="P106" s="37"/>
      <c r="Q106" s="20"/>
      <c r="R106" s="20"/>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46"/>
      <c r="BA106" s="33">
        <f t="shared" si="8"/>
        <v>1729</v>
      </c>
      <c r="BB106" s="47">
        <f t="shared" si="9"/>
        <v>1729</v>
      </c>
      <c r="BC106" s="43" t="str">
        <f t="shared" si="10"/>
        <v>INR  One Thousand Seven Hundred &amp; Twenty Nine  Only</v>
      </c>
      <c r="IA106" s="1">
        <v>1.93</v>
      </c>
      <c r="IB106" s="1" t="s">
        <v>81</v>
      </c>
      <c r="IC106" s="1" t="s">
        <v>277</v>
      </c>
      <c r="ID106" s="1">
        <v>15</v>
      </c>
      <c r="IE106" s="3" t="s">
        <v>52</v>
      </c>
    </row>
    <row r="107" spans="1:237" ht="42.75">
      <c r="A107" s="55">
        <v>1.94</v>
      </c>
      <c r="B107" s="58" t="s">
        <v>84</v>
      </c>
      <c r="C107" s="57" t="s">
        <v>278</v>
      </c>
      <c r="D107" s="82"/>
      <c r="E107" s="83"/>
      <c r="F107" s="83"/>
      <c r="G107" s="83"/>
      <c r="H107" s="83"/>
      <c r="I107" s="83"/>
      <c r="J107" s="83"/>
      <c r="K107" s="83"/>
      <c r="L107" s="83"/>
      <c r="M107" s="83"/>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5"/>
      <c r="IA107" s="1">
        <v>1.94</v>
      </c>
      <c r="IB107" s="1" t="s">
        <v>84</v>
      </c>
      <c r="IC107" s="1" t="s">
        <v>278</v>
      </c>
    </row>
    <row r="108" spans="1:239" ht="42.75">
      <c r="A108" s="55">
        <v>1.95</v>
      </c>
      <c r="B108" s="58" t="s">
        <v>85</v>
      </c>
      <c r="C108" s="57" t="s">
        <v>279</v>
      </c>
      <c r="D108" s="59">
        <v>25</v>
      </c>
      <c r="E108" s="60" t="s">
        <v>52</v>
      </c>
      <c r="F108" s="61">
        <v>167.82</v>
      </c>
      <c r="G108" s="62"/>
      <c r="H108" s="63"/>
      <c r="I108" s="64" t="s">
        <v>38</v>
      </c>
      <c r="J108" s="65">
        <f t="shared" si="7"/>
        <v>1</v>
      </c>
      <c r="K108" s="63" t="s">
        <v>39</v>
      </c>
      <c r="L108" s="63" t="s">
        <v>4</v>
      </c>
      <c r="M108" s="32"/>
      <c r="N108" s="20"/>
      <c r="O108" s="20"/>
      <c r="P108" s="37"/>
      <c r="Q108" s="20"/>
      <c r="R108" s="20"/>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46"/>
      <c r="BA108" s="33">
        <f t="shared" si="8"/>
        <v>4196</v>
      </c>
      <c r="BB108" s="47">
        <f t="shared" si="9"/>
        <v>4196</v>
      </c>
      <c r="BC108" s="43" t="str">
        <f t="shared" si="10"/>
        <v>INR  Four Thousand One Hundred &amp; Ninety Six  Only</v>
      </c>
      <c r="IA108" s="1">
        <v>1.95</v>
      </c>
      <c r="IB108" s="1" t="s">
        <v>85</v>
      </c>
      <c r="IC108" s="1" t="s">
        <v>279</v>
      </c>
      <c r="ID108" s="1">
        <v>25</v>
      </c>
      <c r="IE108" s="3" t="s">
        <v>52</v>
      </c>
    </row>
    <row r="109" spans="1:239" ht="71.25">
      <c r="A109" s="55">
        <v>1.96</v>
      </c>
      <c r="B109" s="56" t="s">
        <v>86</v>
      </c>
      <c r="C109" s="57" t="s">
        <v>280</v>
      </c>
      <c r="D109" s="59">
        <v>385</v>
      </c>
      <c r="E109" s="60" t="s">
        <v>52</v>
      </c>
      <c r="F109" s="61">
        <v>108.59</v>
      </c>
      <c r="G109" s="62"/>
      <c r="H109" s="63"/>
      <c r="I109" s="64" t="s">
        <v>38</v>
      </c>
      <c r="J109" s="65">
        <f t="shared" si="7"/>
        <v>1</v>
      </c>
      <c r="K109" s="63" t="s">
        <v>39</v>
      </c>
      <c r="L109" s="63" t="s">
        <v>4</v>
      </c>
      <c r="M109" s="32"/>
      <c r="N109" s="20"/>
      <c r="O109" s="20"/>
      <c r="P109" s="37"/>
      <c r="Q109" s="20"/>
      <c r="R109" s="20"/>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46"/>
      <c r="BA109" s="33">
        <f t="shared" si="8"/>
        <v>41807</v>
      </c>
      <c r="BB109" s="47">
        <f t="shared" si="9"/>
        <v>41807</v>
      </c>
      <c r="BC109" s="43" t="str">
        <f t="shared" si="10"/>
        <v>INR  Forty One Thousand Eight Hundred &amp; Seven  Only</v>
      </c>
      <c r="IA109" s="1">
        <v>1.96</v>
      </c>
      <c r="IB109" s="1" t="s">
        <v>86</v>
      </c>
      <c r="IC109" s="1" t="s">
        <v>280</v>
      </c>
      <c r="ID109" s="1">
        <v>385</v>
      </c>
      <c r="IE109" s="3" t="s">
        <v>52</v>
      </c>
    </row>
    <row r="110" spans="1:239" ht="71.25">
      <c r="A110" s="55">
        <v>1.97</v>
      </c>
      <c r="B110" s="56" t="s">
        <v>87</v>
      </c>
      <c r="C110" s="57" t="s">
        <v>281</v>
      </c>
      <c r="D110" s="59">
        <v>100</v>
      </c>
      <c r="E110" s="60" t="s">
        <v>52</v>
      </c>
      <c r="F110" s="61">
        <v>18.28</v>
      </c>
      <c r="G110" s="62"/>
      <c r="H110" s="63"/>
      <c r="I110" s="64" t="s">
        <v>38</v>
      </c>
      <c r="J110" s="65">
        <f t="shared" si="7"/>
        <v>1</v>
      </c>
      <c r="K110" s="63" t="s">
        <v>39</v>
      </c>
      <c r="L110" s="63" t="s">
        <v>4</v>
      </c>
      <c r="M110" s="32"/>
      <c r="N110" s="20"/>
      <c r="O110" s="20"/>
      <c r="P110" s="37"/>
      <c r="Q110" s="20"/>
      <c r="R110" s="20"/>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46"/>
      <c r="BA110" s="33">
        <f t="shared" si="8"/>
        <v>1828</v>
      </c>
      <c r="BB110" s="47">
        <f t="shared" si="9"/>
        <v>1828</v>
      </c>
      <c r="BC110" s="43" t="str">
        <f t="shared" si="10"/>
        <v>INR  One Thousand Eight Hundred &amp; Twenty Eight  Only</v>
      </c>
      <c r="IA110" s="1">
        <v>1.97</v>
      </c>
      <c r="IB110" s="1" t="s">
        <v>87</v>
      </c>
      <c r="IC110" s="1" t="s">
        <v>281</v>
      </c>
      <c r="ID110" s="1">
        <v>100</v>
      </c>
      <c r="IE110" s="3" t="s">
        <v>52</v>
      </c>
    </row>
    <row r="111" spans="1:237" ht="15.75">
      <c r="A111" s="55">
        <v>1.98</v>
      </c>
      <c r="B111" s="58" t="s">
        <v>88</v>
      </c>
      <c r="C111" s="57" t="s">
        <v>282</v>
      </c>
      <c r="D111" s="82"/>
      <c r="E111" s="83"/>
      <c r="F111" s="83"/>
      <c r="G111" s="83"/>
      <c r="H111" s="83"/>
      <c r="I111" s="83"/>
      <c r="J111" s="83"/>
      <c r="K111" s="83"/>
      <c r="L111" s="83"/>
      <c r="M111" s="83"/>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5"/>
      <c r="IA111" s="1">
        <v>1.98</v>
      </c>
      <c r="IB111" s="1" t="s">
        <v>88</v>
      </c>
      <c r="IC111" s="1" t="s">
        <v>282</v>
      </c>
    </row>
    <row r="112" spans="1:239" ht="299.25">
      <c r="A112" s="55">
        <v>1.99</v>
      </c>
      <c r="B112" s="58" t="s">
        <v>242</v>
      </c>
      <c r="C112" s="57" t="s">
        <v>283</v>
      </c>
      <c r="D112" s="59">
        <v>60</v>
      </c>
      <c r="E112" s="60" t="s">
        <v>52</v>
      </c>
      <c r="F112" s="61">
        <v>249.89</v>
      </c>
      <c r="G112" s="62"/>
      <c r="H112" s="63"/>
      <c r="I112" s="64" t="s">
        <v>38</v>
      </c>
      <c r="J112" s="65">
        <f t="shared" si="7"/>
        <v>1</v>
      </c>
      <c r="K112" s="63" t="s">
        <v>39</v>
      </c>
      <c r="L112" s="63" t="s">
        <v>4</v>
      </c>
      <c r="M112" s="32"/>
      <c r="N112" s="20"/>
      <c r="O112" s="20"/>
      <c r="P112" s="37"/>
      <c r="Q112" s="20"/>
      <c r="R112" s="20"/>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46"/>
      <c r="BA112" s="33">
        <f t="shared" si="8"/>
        <v>14993</v>
      </c>
      <c r="BB112" s="47">
        <f t="shared" si="9"/>
        <v>14993</v>
      </c>
      <c r="BC112" s="43" t="str">
        <f t="shared" si="10"/>
        <v>INR  Fourteen Thousand Nine Hundred &amp; Ninety Three  Only</v>
      </c>
      <c r="IA112" s="1">
        <v>1.99</v>
      </c>
      <c r="IB112" s="1" t="s">
        <v>242</v>
      </c>
      <c r="IC112" s="1" t="s">
        <v>283</v>
      </c>
      <c r="ID112" s="1">
        <v>60</v>
      </c>
      <c r="IE112" s="3" t="s">
        <v>52</v>
      </c>
    </row>
    <row r="113" spans="1:237" ht="15.75">
      <c r="A113" s="55">
        <v>2</v>
      </c>
      <c r="B113" s="58" t="s">
        <v>243</v>
      </c>
      <c r="C113" s="57" t="s">
        <v>284</v>
      </c>
      <c r="D113" s="82"/>
      <c r="E113" s="83"/>
      <c r="F113" s="83"/>
      <c r="G113" s="83"/>
      <c r="H113" s="83"/>
      <c r="I113" s="83"/>
      <c r="J113" s="83"/>
      <c r="K113" s="83"/>
      <c r="L113" s="83"/>
      <c r="M113" s="83"/>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5"/>
      <c r="IA113" s="1">
        <v>2</v>
      </c>
      <c r="IB113" s="1" t="s">
        <v>243</v>
      </c>
      <c r="IC113" s="1" t="s">
        <v>284</v>
      </c>
    </row>
    <row r="114" spans="1:237" ht="57">
      <c r="A114" s="55">
        <v>2.01</v>
      </c>
      <c r="B114" s="58" t="s">
        <v>172</v>
      </c>
      <c r="C114" s="57" t="s">
        <v>285</v>
      </c>
      <c r="D114" s="82"/>
      <c r="E114" s="83"/>
      <c r="F114" s="83"/>
      <c r="G114" s="83"/>
      <c r="H114" s="83"/>
      <c r="I114" s="83"/>
      <c r="J114" s="83"/>
      <c r="K114" s="83"/>
      <c r="L114" s="83"/>
      <c r="M114" s="83"/>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5"/>
      <c r="IA114" s="1">
        <v>2.01</v>
      </c>
      <c r="IB114" s="1" t="s">
        <v>172</v>
      </c>
      <c r="IC114" s="1" t="s">
        <v>285</v>
      </c>
    </row>
    <row r="115" spans="1:239" ht="28.5">
      <c r="A115" s="55">
        <v>2.02</v>
      </c>
      <c r="B115" s="56" t="s">
        <v>173</v>
      </c>
      <c r="C115" s="57" t="s">
        <v>286</v>
      </c>
      <c r="D115" s="59">
        <v>5</v>
      </c>
      <c r="E115" s="60" t="s">
        <v>64</v>
      </c>
      <c r="F115" s="61">
        <v>1086.89</v>
      </c>
      <c r="G115" s="62"/>
      <c r="H115" s="63"/>
      <c r="I115" s="64" t="s">
        <v>38</v>
      </c>
      <c r="J115" s="65">
        <f t="shared" si="7"/>
        <v>1</v>
      </c>
      <c r="K115" s="63" t="s">
        <v>39</v>
      </c>
      <c r="L115" s="63" t="s">
        <v>4</v>
      </c>
      <c r="M115" s="32"/>
      <c r="N115" s="20"/>
      <c r="O115" s="20"/>
      <c r="P115" s="37"/>
      <c r="Q115" s="20"/>
      <c r="R115" s="20"/>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46"/>
      <c r="BA115" s="33">
        <f t="shared" si="8"/>
        <v>5434</v>
      </c>
      <c r="BB115" s="47">
        <f t="shared" si="9"/>
        <v>5434</v>
      </c>
      <c r="BC115" s="43" t="str">
        <f t="shared" si="10"/>
        <v>INR  Five Thousand Four Hundred &amp; Thirty Four  Only</v>
      </c>
      <c r="IA115" s="1">
        <v>2.02</v>
      </c>
      <c r="IB115" s="1" t="s">
        <v>173</v>
      </c>
      <c r="IC115" s="1" t="s">
        <v>286</v>
      </c>
      <c r="ID115" s="1">
        <v>5</v>
      </c>
      <c r="IE115" s="3" t="s">
        <v>64</v>
      </c>
    </row>
    <row r="116" spans="1:237" ht="71.25">
      <c r="A116" s="55">
        <v>2.03</v>
      </c>
      <c r="B116" s="56" t="s">
        <v>244</v>
      </c>
      <c r="C116" s="57" t="s">
        <v>287</v>
      </c>
      <c r="D116" s="82"/>
      <c r="E116" s="83"/>
      <c r="F116" s="83"/>
      <c r="G116" s="83"/>
      <c r="H116" s="83"/>
      <c r="I116" s="83"/>
      <c r="J116" s="83"/>
      <c r="K116" s="83"/>
      <c r="L116" s="83"/>
      <c r="M116" s="83"/>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5"/>
      <c r="IA116" s="1">
        <v>2.03</v>
      </c>
      <c r="IB116" s="1" t="s">
        <v>244</v>
      </c>
      <c r="IC116" s="1" t="s">
        <v>287</v>
      </c>
    </row>
    <row r="117" spans="1:239" ht="28.5">
      <c r="A117" s="55">
        <v>2.04</v>
      </c>
      <c r="B117" s="58" t="s">
        <v>245</v>
      </c>
      <c r="C117" s="57" t="s">
        <v>288</v>
      </c>
      <c r="D117" s="59">
        <v>1</v>
      </c>
      <c r="E117" s="60" t="s">
        <v>64</v>
      </c>
      <c r="F117" s="61">
        <v>1489.22</v>
      </c>
      <c r="G117" s="62"/>
      <c r="H117" s="63"/>
      <c r="I117" s="64" t="s">
        <v>38</v>
      </c>
      <c r="J117" s="65">
        <f t="shared" si="7"/>
        <v>1</v>
      </c>
      <c r="K117" s="63" t="s">
        <v>39</v>
      </c>
      <c r="L117" s="63" t="s">
        <v>4</v>
      </c>
      <c r="M117" s="32"/>
      <c r="N117" s="20"/>
      <c r="O117" s="20"/>
      <c r="P117" s="37"/>
      <c r="Q117" s="20"/>
      <c r="R117" s="20"/>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46"/>
      <c r="BA117" s="33">
        <f t="shared" si="8"/>
        <v>1489</v>
      </c>
      <c r="BB117" s="47">
        <f t="shared" si="9"/>
        <v>1489</v>
      </c>
      <c r="BC117" s="43" t="str">
        <f t="shared" si="10"/>
        <v>INR  One Thousand Four Hundred &amp; Eighty Nine  Only</v>
      </c>
      <c r="IA117" s="1">
        <v>2.04</v>
      </c>
      <c r="IB117" s="1" t="s">
        <v>245</v>
      </c>
      <c r="IC117" s="1" t="s">
        <v>288</v>
      </c>
      <c r="ID117" s="1">
        <v>1</v>
      </c>
      <c r="IE117" s="3" t="s">
        <v>64</v>
      </c>
    </row>
    <row r="118" spans="1:239" ht="99.75">
      <c r="A118" s="55">
        <v>2.05</v>
      </c>
      <c r="B118" s="58" t="s">
        <v>246</v>
      </c>
      <c r="C118" s="57" t="s">
        <v>289</v>
      </c>
      <c r="D118" s="59">
        <v>6</v>
      </c>
      <c r="E118" s="60" t="s">
        <v>64</v>
      </c>
      <c r="F118" s="61">
        <v>192.33</v>
      </c>
      <c r="G118" s="62"/>
      <c r="H118" s="63"/>
      <c r="I118" s="64" t="s">
        <v>38</v>
      </c>
      <c r="J118" s="65">
        <f t="shared" si="7"/>
        <v>1</v>
      </c>
      <c r="K118" s="63" t="s">
        <v>39</v>
      </c>
      <c r="L118" s="63" t="s">
        <v>4</v>
      </c>
      <c r="M118" s="32"/>
      <c r="N118" s="20"/>
      <c r="O118" s="20"/>
      <c r="P118" s="37"/>
      <c r="Q118" s="20"/>
      <c r="R118" s="20"/>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46"/>
      <c r="BA118" s="33">
        <f t="shared" si="8"/>
        <v>1154</v>
      </c>
      <c r="BB118" s="47">
        <f t="shared" si="9"/>
        <v>1154</v>
      </c>
      <c r="BC118" s="43" t="str">
        <f t="shared" si="10"/>
        <v>INR  One Thousand One Hundred &amp; Fifty Four  Only</v>
      </c>
      <c r="IA118" s="1">
        <v>2.05</v>
      </c>
      <c r="IB118" s="1" t="s">
        <v>246</v>
      </c>
      <c r="IC118" s="1" t="s">
        <v>289</v>
      </c>
      <c r="ID118" s="1">
        <v>6</v>
      </c>
      <c r="IE118" s="3" t="s">
        <v>64</v>
      </c>
    </row>
    <row r="119" spans="1:237" ht="15.75">
      <c r="A119" s="55">
        <v>2.06</v>
      </c>
      <c r="B119" s="58" t="s">
        <v>247</v>
      </c>
      <c r="C119" s="57" t="s">
        <v>290</v>
      </c>
      <c r="D119" s="82"/>
      <c r="E119" s="83"/>
      <c r="F119" s="83"/>
      <c r="G119" s="83"/>
      <c r="H119" s="83"/>
      <c r="I119" s="83"/>
      <c r="J119" s="83"/>
      <c r="K119" s="83"/>
      <c r="L119" s="83"/>
      <c r="M119" s="83"/>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5"/>
      <c r="IA119" s="1">
        <v>2.06</v>
      </c>
      <c r="IB119" s="1" t="s">
        <v>247</v>
      </c>
      <c r="IC119" s="1" t="s">
        <v>290</v>
      </c>
    </row>
    <row r="120" spans="1:237" ht="256.5">
      <c r="A120" s="55">
        <v>2.07</v>
      </c>
      <c r="B120" s="58" t="s">
        <v>248</v>
      </c>
      <c r="C120" s="57" t="s">
        <v>291</v>
      </c>
      <c r="D120" s="82"/>
      <c r="E120" s="83"/>
      <c r="F120" s="83"/>
      <c r="G120" s="83"/>
      <c r="H120" s="83"/>
      <c r="I120" s="83"/>
      <c r="J120" s="83"/>
      <c r="K120" s="83"/>
      <c r="L120" s="83"/>
      <c r="M120" s="83"/>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5"/>
      <c r="IA120" s="1">
        <v>2.07</v>
      </c>
      <c r="IB120" s="1" t="s">
        <v>248</v>
      </c>
      <c r="IC120" s="1" t="s">
        <v>291</v>
      </c>
    </row>
    <row r="121" spans="1:237" ht="15.75">
      <c r="A121" s="55">
        <v>2.08</v>
      </c>
      <c r="B121" s="58" t="s">
        <v>249</v>
      </c>
      <c r="C121" s="57" t="s">
        <v>292</v>
      </c>
      <c r="D121" s="82"/>
      <c r="E121" s="83"/>
      <c r="F121" s="83"/>
      <c r="G121" s="83"/>
      <c r="H121" s="83"/>
      <c r="I121" s="83"/>
      <c r="J121" s="83"/>
      <c r="K121" s="83"/>
      <c r="L121" s="83"/>
      <c r="M121" s="83"/>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5"/>
      <c r="IA121" s="1">
        <v>2.08</v>
      </c>
      <c r="IB121" s="1" t="s">
        <v>249</v>
      </c>
      <c r="IC121" s="1" t="s">
        <v>292</v>
      </c>
    </row>
    <row r="122" spans="1:239" ht="57">
      <c r="A122" s="55">
        <v>2.09</v>
      </c>
      <c r="B122" s="58" t="s">
        <v>250</v>
      </c>
      <c r="C122" s="57" t="s">
        <v>293</v>
      </c>
      <c r="D122" s="59">
        <v>65</v>
      </c>
      <c r="E122" s="60" t="s">
        <v>66</v>
      </c>
      <c r="F122" s="61">
        <v>380.49</v>
      </c>
      <c r="G122" s="62"/>
      <c r="H122" s="63"/>
      <c r="I122" s="64" t="s">
        <v>38</v>
      </c>
      <c r="J122" s="65">
        <f t="shared" si="7"/>
        <v>1</v>
      </c>
      <c r="K122" s="63" t="s">
        <v>39</v>
      </c>
      <c r="L122" s="63" t="s">
        <v>4</v>
      </c>
      <c r="M122" s="32"/>
      <c r="N122" s="20"/>
      <c r="O122" s="20"/>
      <c r="P122" s="37"/>
      <c r="Q122" s="20"/>
      <c r="R122" s="20"/>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46"/>
      <c r="BA122" s="33">
        <f t="shared" si="8"/>
        <v>24732</v>
      </c>
      <c r="BB122" s="47">
        <f t="shared" si="9"/>
        <v>24732</v>
      </c>
      <c r="BC122" s="43" t="str">
        <f t="shared" si="10"/>
        <v>INR  Twenty Four Thousand Seven Hundred &amp; Thirty Two  Only</v>
      </c>
      <c r="IA122" s="1">
        <v>2.09</v>
      </c>
      <c r="IB122" s="1" t="s">
        <v>250</v>
      </c>
      <c r="IC122" s="1" t="s">
        <v>293</v>
      </c>
      <c r="ID122" s="1">
        <v>65</v>
      </c>
      <c r="IE122" s="3" t="s">
        <v>66</v>
      </c>
    </row>
    <row r="123" spans="1:237" ht="85.5">
      <c r="A123" s="55">
        <v>2.1</v>
      </c>
      <c r="B123" s="58" t="s">
        <v>251</v>
      </c>
      <c r="C123" s="57" t="s">
        <v>294</v>
      </c>
      <c r="D123" s="82"/>
      <c r="E123" s="83"/>
      <c r="F123" s="83"/>
      <c r="G123" s="83"/>
      <c r="H123" s="83"/>
      <c r="I123" s="83"/>
      <c r="J123" s="83"/>
      <c r="K123" s="83"/>
      <c r="L123" s="83"/>
      <c r="M123" s="83"/>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5"/>
      <c r="IA123" s="1">
        <v>2.1</v>
      </c>
      <c r="IB123" s="1" t="s">
        <v>251</v>
      </c>
      <c r="IC123" s="1" t="s">
        <v>294</v>
      </c>
    </row>
    <row r="124" spans="1:239" ht="57">
      <c r="A124" s="55">
        <v>2.11</v>
      </c>
      <c r="B124" s="58" t="s">
        <v>250</v>
      </c>
      <c r="C124" s="57" t="s">
        <v>295</v>
      </c>
      <c r="D124" s="59">
        <v>13</v>
      </c>
      <c r="E124" s="60" t="s">
        <v>66</v>
      </c>
      <c r="F124" s="61">
        <v>466.29</v>
      </c>
      <c r="G124" s="62"/>
      <c r="H124" s="63"/>
      <c r="I124" s="64" t="s">
        <v>38</v>
      </c>
      <c r="J124" s="65">
        <f t="shared" si="7"/>
        <v>1</v>
      </c>
      <c r="K124" s="63" t="s">
        <v>39</v>
      </c>
      <c r="L124" s="63" t="s">
        <v>4</v>
      </c>
      <c r="M124" s="32"/>
      <c r="N124" s="20"/>
      <c r="O124" s="20"/>
      <c r="P124" s="37"/>
      <c r="Q124" s="20"/>
      <c r="R124" s="20"/>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46"/>
      <c r="BA124" s="33">
        <f t="shared" si="8"/>
        <v>6062</v>
      </c>
      <c r="BB124" s="47">
        <f t="shared" si="9"/>
        <v>6062</v>
      </c>
      <c r="BC124" s="43" t="str">
        <f t="shared" si="10"/>
        <v>INR  Six Thousand  &amp;Sixty Two  Only</v>
      </c>
      <c r="IA124" s="1">
        <v>2.11</v>
      </c>
      <c r="IB124" s="1" t="s">
        <v>250</v>
      </c>
      <c r="IC124" s="1" t="s">
        <v>295</v>
      </c>
      <c r="ID124" s="1">
        <v>13</v>
      </c>
      <c r="IE124" s="3" t="s">
        <v>66</v>
      </c>
    </row>
    <row r="125" spans="1:237" ht="108" customHeight="1">
      <c r="A125" s="55">
        <v>2.12</v>
      </c>
      <c r="B125" s="58" t="s">
        <v>252</v>
      </c>
      <c r="C125" s="57" t="s">
        <v>296</v>
      </c>
      <c r="D125" s="82"/>
      <c r="E125" s="83"/>
      <c r="F125" s="83"/>
      <c r="G125" s="83"/>
      <c r="H125" s="83"/>
      <c r="I125" s="83"/>
      <c r="J125" s="83"/>
      <c r="K125" s="83"/>
      <c r="L125" s="83"/>
      <c r="M125" s="83"/>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5"/>
      <c r="IA125" s="1">
        <v>2.12</v>
      </c>
      <c r="IB125" s="1" t="s">
        <v>252</v>
      </c>
      <c r="IC125" s="1" t="s">
        <v>296</v>
      </c>
    </row>
    <row r="126" spans="1:239" ht="28.5">
      <c r="A126" s="55">
        <v>2.13</v>
      </c>
      <c r="B126" s="58" t="s">
        <v>253</v>
      </c>
      <c r="C126" s="57" t="s">
        <v>297</v>
      </c>
      <c r="D126" s="59">
        <v>7</v>
      </c>
      <c r="E126" s="60" t="s">
        <v>52</v>
      </c>
      <c r="F126" s="61">
        <v>1162.25</v>
      </c>
      <c r="G126" s="62"/>
      <c r="H126" s="63"/>
      <c r="I126" s="64" t="s">
        <v>38</v>
      </c>
      <c r="J126" s="65">
        <f aca="true" t="shared" si="11" ref="J126:J138">IF(I126="Less(-)",-1,1)</f>
        <v>1</v>
      </c>
      <c r="K126" s="63" t="s">
        <v>39</v>
      </c>
      <c r="L126" s="63" t="s">
        <v>4</v>
      </c>
      <c r="M126" s="32"/>
      <c r="N126" s="20"/>
      <c r="O126" s="20"/>
      <c r="P126" s="37"/>
      <c r="Q126" s="20"/>
      <c r="R126" s="20"/>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46"/>
      <c r="BA126" s="33">
        <f aca="true" t="shared" si="12" ref="BA126:BA138">ROUND(total_amount_ba($B$2,$D$2,D126,F126,J126,K126,M126),0)</f>
        <v>8136</v>
      </c>
      <c r="BB126" s="47">
        <f aca="true" t="shared" si="13" ref="BB126:BB138">BA126+SUM(N126:AZ126)</f>
        <v>8136</v>
      </c>
      <c r="BC126" s="43" t="str">
        <f>SpellNumber(L126,BB126)</f>
        <v>INR  Eight Thousand One Hundred &amp; Thirty Six  Only</v>
      </c>
      <c r="IA126" s="1">
        <v>2.13</v>
      </c>
      <c r="IB126" s="1" t="s">
        <v>253</v>
      </c>
      <c r="IC126" s="1" t="s">
        <v>297</v>
      </c>
      <c r="ID126" s="1">
        <v>7</v>
      </c>
      <c r="IE126" s="3" t="s">
        <v>52</v>
      </c>
    </row>
    <row r="127" spans="1:237" ht="85.5">
      <c r="A127" s="55">
        <v>2.14</v>
      </c>
      <c r="B127" s="58" t="s">
        <v>254</v>
      </c>
      <c r="C127" s="57" t="s">
        <v>298</v>
      </c>
      <c r="D127" s="82"/>
      <c r="E127" s="83"/>
      <c r="F127" s="83"/>
      <c r="G127" s="83"/>
      <c r="H127" s="83"/>
      <c r="I127" s="83"/>
      <c r="J127" s="83"/>
      <c r="K127" s="83"/>
      <c r="L127" s="83"/>
      <c r="M127" s="83"/>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5"/>
      <c r="IA127" s="1">
        <v>2.14</v>
      </c>
      <c r="IB127" s="1" t="s">
        <v>254</v>
      </c>
      <c r="IC127" s="1" t="s">
        <v>298</v>
      </c>
    </row>
    <row r="128" spans="1:239" ht="28.5">
      <c r="A128" s="55">
        <v>2.15</v>
      </c>
      <c r="B128" s="58" t="s">
        <v>255</v>
      </c>
      <c r="C128" s="57" t="s">
        <v>299</v>
      </c>
      <c r="D128" s="59">
        <v>15</v>
      </c>
      <c r="E128" s="60" t="s">
        <v>74</v>
      </c>
      <c r="F128" s="61">
        <v>74.75</v>
      </c>
      <c r="G128" s="62"/>
      <c r="H128" s="63"/>
      <c r="I128" s="64" t="s">
        <v>38</v>
      </c>
      <c r="J128" s="65">
        <f t="shared" si="11"/>
        <v>1</v>
      </c>
      <c r="K128" s="63" t="s">
        <v>39</v>
      </c>
      <c r="L128" s="63" t="s">
        <v>4</v>
      </c>
      <c r="M128" s="32"/>
      <c r="N128" s="20"/>
      <c r="O128" s="20"/>
      <c r="P128" s="37"/>
      <c r="Q128" s="20"/>
      <c r="R128" s="20"/>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46"/>
      <c r="BA128" s="33">
        <f t="shared" si="12"/>
        <v>1121</v>
      </c>
      <c r="BB128" s="47">
        <f t="shared" si="13"/>
        <v>1121</v>
      </c>
      <c r="BC128" s="43" t="str">
        <f>SpellNumber(L128,BB128)</f>
        <v>INR  One Thousand One Hundred &amp; Twenty One  Only</v>
      </c>
      <c r="IA128" s="1">
        <v>2.15</v>
      </c>
      <c r="IB128" s="1" t="s">
        <v>255</v>
      </c>
      <c r="IC128" s="1" t="s">
        <v>299</v>
      </c>
      <c r="ID128" s="1">
        <v>15</v>
      </c>
      <c r="IE128" s="3" t="s">
        <v>74</v>
      </c>
    </row>
    <row r="129" spans="1:237" ht="85.5">
      <c r="A129" s="55">
        <v>2.16</v>
      </c>
      <c r="B129" s="58" t="s">
        <v>256</v>
      </c>
      <c r="C129" s="57" t="s">
        <v>300</v>
      </c>
      <c r="D129" s="82"/>
      <c r="E129" s="83"/>
      <c r="F129" s="83"/>
      <c r="G129" s="83"/>
      <c r="H129" s="83"/>
      <c r="I129" s="83"/>
      <c r="J129" s="83"/>
      <c r="K129" s="83"/>
      <c r="L129" s="83"/>
      <c r="M129" s="83"/>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5"/>
      <c r="IA129" s="1">
        <v>2.16</v>
      </c>
      <c r="IB129" s="1" t="s">
        <v>256</v>
      </c>
      <c r="IC129" s="1" t="s">
        <v>300</v>
      </c>
    </row>
    <row r="130" spans="1:239" ht="28.5">
      <c r="A130" s="55">
        <v>2.17</v>
      </c>
      <c r="B130" s="58" t="s">
        <v>257</v>
      </c>
      <c r="C130" s="57" t="s">
        <v>301</v>
      </c>
      <c r="D130" s="59">
        <v>4</v>
      </c>
      <c r="E130" s="60" t="s">
        <v>65</v>
      </c>
      <c r="F130" s="61">
        <v>288.65</v>
      </c>
      <c r="G130" s="62"/>
      <c r="H130" s="63"/>
      <c r="I130" s="64" t="s">
        <v>38</v>
      </c>
      <c r="J130" s="65">
        <f t="shared" si="11"/>
        <v>1</v>
      </c>
      <c r="K130" s="63" t="s">
        <v>39</v>
      </c>
      <c r="L130" s="63" t="s">
        <v>4</v>
      </c>
      <c r="M130" s="32"/>
      <c r="N130" s="20"/>
      <c r="O130" s="20"/>
      <c r="P130" s="37"/>
      <c r="Q130" s="20"/>
      <c r="R130" s="20"/>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46"/>
      <c r="BA130" s="33">
        <f t="shared" si="12"/>
        <v>1155</v>
      </c>
      <c r="BB130" s="47">
        <f t="shared" si="13"/>
        <v>1155</v>
      </c>
      <c r="BC130" s="43" t="str">
        <f>SpellNumber(L130,BB130)</f>
        <v>INR  One Thousand One Hundred &amp; Fifty Five  Only</v>
      </c>
      <c r="IA130" s="1">
        <v>2.17</v>
      </c>
      <c r="IB130" s="1" t="s">
        <v>257</v>
      </c>
      <c r="IC130" s="1" t="s">
        <v>301</v>
      </c>
      <c r="ID130" s="1">
        <v>4</v>
      </c>
      <c r="IE130" s="3" t="s">
        <v>65</v>
      </c>
    </row>
    <row r="131" spans="1:237" ht="15.75">
      <c r="A131" s="55">
        <v>2.18</v>
      </c>
      <c r="B131" s="58" t="s">
        <v>174</v>
      </c>
      <c r="C131" s="57" t="s">
        <v>302</v>
      </c>
      <c r="D131" s="82"/>
      <c r="E131" s="83"/>
      <c r="F131" s="83"/>
      <c r="G131" s="83"/>
      <c r="H131" s="83"/>
      <c r="I131" s="83"/>
      <c r="J131" s="83"/>
      <c r="K131" s="83"/>
      <c r="L131" s="83"/>
      <c r="M131" s="83"/>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5"/>
      <c r="IA131" s="1">
        <v>2.18</v>
      </c>
      <c r="IB131" s="1" t="s">
        <v>174</v>
      </c>
      <c r="IC131" s="1" t="s">
        <v>302</v>
      </c>
    </row>
    <row r="132" spans="1:237" ht="71.25" customHeight="1">
      <c r="A132" s="55">
        <v>2.19</v>
      </c>
      <c r="B132" s="58" t="s">
        <v>258</v>
      </c>
      <c r="C132" s="57" t="s">
        <v>303</v>
      </c>
      <c r="D132" s="82"/>
      <c r="E132" s="83"/>
      <c r="F132" s="83"/>
      <c r="G132" s="83"/>
      <c r="H132" s="83"/>
      <c r="I132" s="83"/>
      <c r="J132" s="83"/>
      <c r="K132" s="83"/>
      <c r="L132" s="83"/>
      <c r="M132" s="83"/>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5"/>
      <c r="IA132" s="1">
        <v>2.19</v>
      </c>
      <c r="IB132" s="1" t="s">
        <v>258</v>
      </c>
      <c r="IC132" s="1" t="s">
        <v>303</v>
      </c>
    </row>
    <row r="133" spans="1:239" ht="42.75">
      <c r="A133" s="55">
        <v>2.2</v>
      </c>
      <c r="B133" s="58" t="s">
        <v>259</v>
      </c>
      <c r="C133" s="57" t="s">
        <v>304</v>
      </c>
      <c r="D133" s="59">
        <v>80</v>
      </c>
      <c r="E133" s="60" t="s">
        <v>52</v>
      </c>
      <c r="F133" s="61">
        <v>1335.34</v>
      </c>
      <c r="G133" s="62"/>
      <c r="H133" s="63"/>
      <c r="I133" s="64" t="s">
        <v>38</v>
      </c>
      <c r="J133" s="65">
        <f t="shared" si="11"/>
        <v>1</v>
      </c>
      <c r="K133" s="63" t="s">
        <v>39</v>
      </c>
      <c r="L133" s="63" t="s">
        <v>4</v>
      </c>
      <c r="M133" s="32"/>
      <c r="N133" s="20"/>
      <c r="O133" s="20"/>
      <c r="P133" s="37"/>
      <c r="Q133" s="20"/>
      <c r="R133" s="20"/>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46"/>
      <c r="BA133" s="33">
        <f t="shared" si="12"/>
        <v>106827</v>
      </c>
      <c r="BB133" s="47">
        <f t="shared" si="13"/>
        <v>106827</v>
      </c>
      <c r="BC133" s="43" t="str">
        <f>SpellNumber(L133,BB133)</f>
        <v>INR  One Lakh Six Thousand Eight Hundred &amp; Twenty Seven  Only</v>
      </c>
      <c r="IA133" s="1">
        <v>2.2</v>
      </c>
      <c r="IB133" s="1" t="s">
        <v>259</v>
      </c>
      <c r="IC133" s="1" t="s">
        <v>304</v>
      </c>
      <c r="ID133" s="1">
        <v>80</v>
      </c>
      <c r="IE133" s="3" t="s">
        <v>52</v>
      </c>
    </row>
    <row r="134" spans="1:237" ht="15.75">
      <c r="A134" s="55">
        <v>2.21</v>
      </c>
      <c r="B134" s="58" t="s">
        <v>260</v>
      </c>
      <c r="C134" s="57" t="s">
        <v>305</v>
      </c>
      <c r="D134" s="82"/>
      <c r="E134" s="83"/>
      <c r="F134" s="83"/>
      <c r="G134" s="83"/>
      <c r="H134" s="83"/>
      <c r="I134" s="83"/>
      <c r="J134" s="83"/>
      <c r="K134" s="83"/>
      <c r="L134" s="83"/>
      <c r="M134" s="83"/>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5"/>
      <c r="IA134" s="1">
        <v>2.21</v>
      </c>
      <c r="IB134" s="1" t="s">
        <v>260</v>
      </c>
      <c r="IC134" s="1" t="s">
        <v>305</v>
      </c>
    </row>
    <row r="135" spans="1:237" ht="85.5">
      <c r="A135" s="55">
        <v>2.22</v>
      </c>
      <c r="B135" s="58" t="s">
        <v>261</v>
      </c>
      <c r="C135" s="57" t="s">
        <v>306</v>
      </c>
      <c r="D135" s="82"/>
      <c r="E135" s="83"/>
      <c r="F135" s="83"/>
      <c r="G135" s="83"/>
      <c r="H135" s="83"/>
      <c r="I135" s="83"/>
      <c r="J135" s="83"/>
      <c r="K135" s="83"/>
      <c r="L135" s="83"/>
      <c r="M135" s="83"/>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5"/>
      <c r="IA135" s="1">
        <v>2.22</v>
      </c>
      <c r="IB135" s="1" t="s">
        <v>261</v>
      </c>
      <c r="IC135" s="1" t="s">
        <v>306</v>
      </c>
    </row>
    <row r="136" spans="1:239" ht="28.5">
      <c r="A136" s="55">
        <v>2.23</v>
      </c>
      <c r="B136" s="58" t="s">
        <v>262</v>
      </c>
      <c r="C136" s="57" t="s">
        <v>307</v>
      </c>
      <c r="D136" s="59">
        <v>120</v>
      </c>
      <c r="E136" s="60" t="s">
        <v>52</v>
      </c>
      <c r="F136" s="61">
        <v>40.07</v>
      </c>
      <c r="G136" s="66">
        <v>37800</v>
      </c>
      <c r="H136" s="67"/>
      <c r="I136" s="68" t="s">
        <v>38</v>
      </c>
      <c r="J136" s="69">
        <f t="shared" si="11"/>
        <v>1</v>
      </c>
      <c r="K136" s="67" t="s">
        <v>39</v>
      </c>
      <c r="L136" s="67" t="s">
        <v>4</v>
      </c>
      <c r="M136" s="40"/>
      <c r="N136" s="39"/>
      <c r="O136" s="39"/>
      <c r="P136" s="41"/>
      <c r="Q136" s="39"/>
      <c r="R136" s="39"/>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33">
        <f t="shared" si="12"/>
        <v>4808</v>
      </c>
      <c r="BB136" s="42">
        <f t="shared" si="13"/>
        <v>4808</v>
      </c>
      <c r="BC136" s="43" t="str">
        <f>SpellNumber(L136,BB136)</f>
        <v>INR  Four Thousand Eight Hundred &amp; Eight  Only</v>
      </c>
      <c r="IA136" s="1">
        <v>2.23</v>
      </c>
      <c r="IB136" s="1" t="s">
        <v>262</v>
      </c>
      <c r="IC136" s="1" t="s">
        <v>307</v>
      </c>
      <c r="ID136" s="1">
        <v>120</v>
      </c>
      <c r="IE136" s="3" t="s">
        <v>52</v>
      </c>
    </row>
    <row r="137" spans="1:237" ht="15.75">
      <c r="A137" s="55">
        <v>2.24</v>
      </c>
      <c r="B137" s="58" t="s">
        <v>82</v>
      </c>
      <c r="C137" s="57" t="s">
        <v>308</v>
      </c>
      <c r="D137" s="82"/>
      <c r="E137" s="83"/>
      <c r="F137" s="83"/>
      <c r="G137" s="83"/>
      <c r="H137" s="83"/>
      <c r="I137" s="83"/>
      <c r="J137" s="83"/>
      <c r="K137" s="83"/>
      <c r="L137" s="83"/>
      <c r="M137" s="83"/>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5"/>
      <c r="IA137" s="1">
        <v>2.24</v>
      </c>
      <c r="IB137" s="1" t="s">
        <v>82</v>
      </c>
      <c r="IC137" s="1" t="s">
        <v>308</v>
      </c>
    </row>
    <row r="138" spans="1:239" ht="123" customHeight="1">
      <c r="A138" s="55">
        <v>2.25</v>
      </c>
      <c r="B138" s="58" t="s">
        <v>175</v>
      </c>
      <c r="C138" s="57" t="s">
        <v>309</v>
      </c>
      <c r="D138" s="59">
        <v>30</v>
      </c>
      <c r="E138" s="60" t="s">
        <v>176</v>
      </c>
      <c r="F138" s="61">
        <v>4985.93</v>
      </c>
      <c r="G138" s="66">
        <v>37800</v>
      </c>
      <c r="H138" s="67"/>
      <c r="I138" s="68" t="s">
        <v>38</v>
      </c>
      <c r="J138" s="69">
        <f t="shared" si="11"/>
        <v>1</v>
      </c>
      <c r="K138" s="67" t="s">
        <v>39</v>
      </c>
      <c r="L138" s="67" t="s">
        <v>4</v>
      </c>
      <c r="M138" s="40"/>
      <c r="N138" s="39"/>
      <c r="O138" s="39"/>
      <c r="P138" s="41"/>
      <c r="Q138" s="39"/>
      <c r="R138" s="39"/>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33">
        <f t="shared" si="12"/>
        <v>149578</v>
      </c>
      <c r="BB138" s="42">
        <f t="shared" si="13"/>
        <v>149578</v>
      </c>
      <c r="BC138" s="43" t="str">
        <f>SpellNumber(L138,BB138)</f>
        <v>INR  One Lakh Forty Nine Thousand Five Hundred &amp; Seventy Eight  Only</v>
      </c>
      <c r="IA138" s="1">
        <v>2.25</v>
      </c>
      <c r="IB138" s="53" t="s">
        <v>175</v>
      </c>
      <c r="IC138" s="1" t="s">
        <v>309</v>
      </c>
      <c r="ID138" s="1">
        <v>30</v>
      </c>
      <c r="IE138" s="3" t="s">
        <v>176</v>
      </c>
    </row>
    <row r="139" spans="1:239" ht="123" customHeight="1">
      <c r="A139" s="55">
        <v>2.26</v>
      </c>
      <c r="B139" s="58" t="s">
        <v>263</v>
      </c>
      <c r="C139" s="57" t="s">
        <v>310</v>
      </c>
      <c r="D139" s="59">
        <v>75</v>
      </c>
      <c r="E139" s="60" t="s">
        <v>266</v>
      </c>
      <c r="F139" s="61">
        <v>1006.58</v>
      </c>
      <c r="G139" s="66">
        <v>37800</v>
      </c>
      <c r="H139" s="67"/>
      <c r="I139" s="68" t="s">
        <v>38</v>
      </c>
      <c r="J139" s="69">
        <f aca="true" t="shared" si="14" ref="J139:J201">IF(I139="Less(-)",-1,1)</f>
        <v>1</v>
      </c>
      <c r="K139" s="67" t="s">
        <v>39</v>
      </c>
      <c r="L139" s="67" t="s">
        <v>4</v>
      </c>
      <c r="M139" s="40"/>
      <c r="N139" s="39"/>
      <c r="O139" s="39"/>
      <c r="P139" s="41"/>
      <c r="Q139" s="39"/>
      <c r="R139" s="39"/>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33">
        <f aca="true" t="shared" si="15" ref="BA139:BA201">ROUND(total_amount_ba($B$2,$D$2,D139,F139,J139,K139,M139),0)</f>
        <v>75494</v>
      </c>
      <c r="BB139" s="42">
        <f aca="true" t="shared" si="16" ref="BB139:BB201">BA139+SUM(N139:AZ139)</f>
        <v>75494</v>
      </c>
      <c r="BC139" s="43" t="str">
        <f aca="true" t="shared" si="17" ref="BC139:BC201">SpellNumber(L139,BB139)</f>
        <v>INR  Seventy Five Thousand Four Hundred &amp; Ninety Four  Only</v>
      </c>
      <c r="IA139" s="1">
        <v>2.26</v>
      </c>
      <c r="IB139" s="53" t="s">
        <v>263</v>
      </c>
      <c r="IC139" s="1" t="s">
        <v>310</v>
      </c>
      <c r="ID139" s="1">
        <v>75</v>
      </c>
      <c r="IE139" s="3" t="s">
        <v>266</v>
      </c>
    </row>
    <row r="140" spans="1:237" ht="123" customHeight="1">
      <c r="A140" s="55">
        <v>2.27</v>
      </c>
      <c r="B140" s="70" t="s">
        <v>311</v>
      </c>
      <c r="C140" s="57" t="s">
        <v>376</v>
      </c>
      <c r="D140" s="82"/>
      <c r="E140" s="83"/>
      <c r="F140" s="83"/>
      <c r="G140" s="83"/>
      <c r="H140" s="83"/>
      <c r="I140" s="83"/>
      <c r="J140" s="83"/>
      <c r="K140" s="83"/>
      <c r="L140" s="83"/>
      <c r="M140" s="83"/>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5"/>
      <c r="IA140" s="1">
        <v>2.27</v>
      </c>
      <c r="IB140" s="53" t="s">
        <v>311</v>
      </c>
      <c r="IC140" s="1" t="s">
        <v>376</v>
      </c>
    </row>
    <row r="141" spans="1:239" ht="30">
      <c r="A141" s="55">
        <v>2.28</v>
      </c>
      <c r="B141" s="70" t="s">
        <v>312</v>
      </c>
      <c r="C141" s="57" t="s">
        <v>377</v>
      </c>
      <c r="D141" s="71">
        <v>12</v>
      </c>
      <c r="E141" s="72" t="s">
        <v>369</v>
      </c>
      <c r="F141" s="73">
        <v>1090.75</v>
      </c>
      <c r="G141" s="66">
        <v>37800</v>
      </c>
      <c r="H141" s="67"/>
      <c r="I141" s="68" t="s">
        <v>38</v>
      </c>
      <c r="J141" s="69">
        <f t="shared" si="14"/>
        <v>1</v>
      </c>
      <c r="K141" s="67" t="s">
        <v>39</v>
      </c>
      <c r="L141" s="67" t="s">
        <v>4</v>
      </c>
      <c r="M141" s="40"/>
      <c r="N141" s="39"/>
      <c r="O141" s="39"/>
      <c r="P141" s="41"/>
      <c r="Q141" s="39"/>
      <c r="R141" s="39"/>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33">
        <f t="shared" si="15"/>
        <v>13089</v>
      </c>
      <c r="BB141" s="42">
        <f t="shared" si="16"/>
        <v>13089</v>
      </c>
      <c r="BC141" s="43" t="str">
        <f t="shared" si="17"/>
        <v>INR  Thirteen Thousand  &amp;Eighty Nine  Only</v>
      </c>
      <c r="IA141" s="1">
        <v>2.28</v>
      </c>
      <c r="IB141" s="53" t="s">
        <v>312</v>
      </c>
      <c r="IC141" s="1" t="s">
        <v>377</v>
      </c>
      <c r="ID141" s="1">
        <v>12</v>
      </c>
      <c r="IE141" s="3" t="s">
        <v>369</v>
      </c>
    </row>
    <row r="142" spans="1:237" ht="70.5" customHeight="1">
      <c r="A142" s="55">
        <v>2.29</v>
      </c>
      <c r="B142" s="70" t="s">
        <v>313</v>
      </c>
      <c r="C142" s="57" t="s">
        <v>378</v>
      </c>
      <c r="D142" s="82"/>
      <c r="E142" s="83"/>
      <c r="F142" s="83"/>
      <c r="G142" s="83"/>
      <c r="H142" s="83"/>
      <c r="I142" s="83"/>
      <c r="J142" s="83"/>
      <c r="K142" s="83"/>
      <c r="L142" s="83"/>
      <c r="M142" s="83"/>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5"/>
      <c r="IA142" s="1">
        <v>2.29</v>
      </c>
      <c r="IB142" s="53" t="s">
        <v>313</v>
      </c>
      <c r="IC142" s="1" t="s">
        <v>378</v>
      </c>
    </row>
    <row r="143" spans="1:239" ht="45">
      <c r="A143" s="55">
        <v>2.3</v>
      </c>
      <c r="B143" s="70" t="s">
        <v>314</v>
      </c>
      <c r="C143" s="57" t="s">
        <v>379</v>
      </c>
      <c r="D143" s="72">
        <v>75</v>
      </c>
      <c r="E143" s="72" t="s">
        <v>370</v>
      </c>
      <c r="F143" s="73">
        <v>83.3</v>
      </c>
      <c r="G143" s="66">
        <v>37800</v>
      </c>
      <c r="H143" s="67"/>
      <c r="I143" s="68" t="s">
        <v>38</v>
      </c>
      <c r="J143" s="69">
        <f t="shared" si="14"/>
        <v>1</v>
      </c>
      <c r="K143" s="67" t="s">
        <v>39</v>
      </c>
      <c r="L143" s="67" t="s">
        <v>4</v>
      </c>
      <c r="M143" s="40"/>
      <c r="N143" s="39"/>
      <c r="O143" s="39"/>
      <c r="P143" s="41"/>
      <c r="Q143" s="39"/>
      <c r="R143" s="39"/>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33">
        <f t="shared" si="15"/>
        <v>6248</v>
      </c>
      <c r="BB143" s="42">
        <f t="shared" si="16"/>
        <v>6248</v>
      </c>
      <c r="BC143" s="43" t="str">
        <f t="shared" si="17"/>
        <v>INR  Six Thousand Two Hundred &amp; Forty Eight  Only</v>
      </c>
      <c r="IA143" s="1">
        <v>2.3</v>
      </c>
      <c r="IB143" s="53" t="s">
        <v>314</v>
      </c>
      <c r="IC143" s="1" t="s">
        <v>379</v>
      </c>
      <c r="ID143" s="1">
        <v>75</v>
      </c>
      <c r="IE143" s="3" t="s">
        <v>370</v>
      </c>
    </row>
    <row r="144" spans="1:239" ht="45">
      <c r="A144" s="55">
        <v>2.31</v>
      </c>
      <c r="B144" s="70" t="s">
        <v>315</v>
      </c>
      <c r="C144" s="57" t="s">
        <v>380</v>
      </c>
      <c r="D144" s="74">
        <v>50</v>
      </c>
      <c r="E144" s="72" t="s">
        <v>370</v>
      </c>
      <c r="F144" s="73">
        <v>180.62</v>
      </c>
      <c r="G144" s="66">
        <v>37800</v>
      </c>
      <c r="H144" s="67"/>
      <c r="I144" s="68" t="s">
        <v>38</v>
      </c>
      <c r="J144" s="69">
        <f t="shared" si="14"/>
        <v>1</v>
      </c>
      <c r="K144" s="67" t="s">
        <v>39</v>
      </c>
      <c r="L144" s="67" t="s">
        <v>4</v>
      </c>
      <c r="M144" s="40"/>
      <c r="N144" s="39"/>
      <c r="O144" s="39"/>
      <c r="P144" s="41"/>
      <c r="Q144" s="39"/>
      <c r="R144" s="39"/>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33">
        <f t="shared" si="15"/>
        <v>9031</v>
      </c>
      <c r="BB144" s="42">
        <f t="shared" si="16"/>
        <v>9031</v>
      </c>
      <c r="BC144" s="43" t="str">
        <f t="shared" si="17"/>
        <v>INR  Nine Thousand  &amp;Thirty One  Only</v>
      </c>
      <c r="IA144" s="1">
        <v>2.31</v>
      </c>
      <c r="IB144" s="53" t="s">
        <v>315</v>
      </c>
      <c r="IC144" s="1" t="s">
        <v>380</v>
      </c>
      <c r="ID144" s="1">
        <v>50</v>
      </c>
      <c r="IE144" s="3" t="s">
        <v>370</v>
      </c>
    </row>
    <row r="145" spans="1:237" ht="68.25" customHeight="1">
      <c r="A145" s="55">
        <v>2.32</v>
      </c>
      <c r="B145" s="70" t="s">
        <v>316</v>
      </c>
      <c r="C145" s="57" t="s">
        <v>381</v>
      </c>
      <c r="D145" s="82"/>
      <c r="E145" s="83"/>
      <c r="F145" s="83"/>
      <c r="G145" s="83"/>
      <c r="H145" s="83"/>
      <c r="I145" s="83"/>
      <c r="J145" s="83"/>
      <c r="K145" s="83"/>
      <c r="L145" s="83"/>
      <c r="M145" s="83"/>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5"/>
      <c r="IA145" s="1">
        <v>2.32</v>
      </c>
      <c r="IB145" s="53" t="s">
        <v>316</v>
      </c>
      <c r="IC145" s="1" t="s">
        <v>381</v>
      </c>
    </row>
    <row r="146" spans="1:239" ht="45">
      <c r="A146" s="55">
        <v>2.33</v>
      </c>
      <c r="B146" s="70" t="s">
        <v>317</v>
      </c>
      <c r="C146" s="57" t="s">
        <v>382</v>
      </c>
      <c r="D146" s="72">
        <v>20</v>
      </c>
      <c r="E146" s="72" t="s">
        <v>370</v>
      </c>
      <c r="F146" s="73">
        <v>195.53</v>
      </c>
      <c r="G146" s="66">
        <v>37800</v>
      </c>
      <c r="H146" s="67"/>
      <c r="I146" s="68" t="s">
        <v>38</v>
      </c>
      <c r="J146" s="69">
        <f t="shared" si="14"/>
        <v>1</v>
      </c>
      <c r="K146" s="67" t="s">
        <v>39</v>
      </c>
      <c r="L146" s="67" t="s">
        <v>4</v>
      </c>
      <c r="M146" s="40"/>
      <c r="N146" s="39"/>
      <c r="O146" s="39"/>
      <c r="P146" s="41"/>
      <c r="Q146" s="39"/>
      <c r="R146" s="39"/>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33">
        <f t="shared" si="15"/>
        <v>3911</v>
      </c>
      <c r="BB146" s="42">
        <f t="shared" si="16"/>
        <v>3911</v>
      </c>
      <c r="BC146" s="43" t="str">
        <f t="shared" si="17"/>
        <v>INR  Three Thousand Nine Hundred &amp; Eleven  Only</v>
      </c>
      <c r="IA146" s="1">
        <v>2.33</v>
      </c>
      <c r="IB146" s="53" t="s">
        <v>317</v>
      </c>
      <c r="IC146" s="1" t="s">
        <v>382</v>
      </c>
      <c r="ID146" s="1">
        <v>20</v>
      </c>
      <c r="IE146" s="3" t="s">
        <v>370</v>
      </c>
    </row>
    <row r="147" spans="1:239" ht="45">
      <c r="A147" s="55">
        <v>2.34</v>
      </c>
      <c r="B147" s="70" t="s">
        <v>318</v>
      </c>
      <c r="C147" s="57" t="s">
        <v>383</v>
      </c>
      <c r="D147" s="72">
        <v>30</v>
      </c>
      <c r="E147" s="72" t="s">
        <v>370</v>
      </c>
      <c r="F147" s="73">
        <v>224.46</v>
      </c>
      <c r="G147" s="66">
        <v>37800</v>
      </c>
      <c r="H147" s="67"/>
      <c r="I147" s="68" t="s">
        <v>38</v>
      </c>
      <c r="J147" s="69">
        <f t="shared" si="14"/>
        <v>1</v>
      </c>
      <c r="K147" s="67" t="s">
        <v>39</v>
      </c>
      <c r="L147" s="67" t="s">
        <v>4</v>
      </c>
      <c r="M147" s="40"/>
      <c r="N147" s="39"/>
      <c r="O147" s="39"/>
      <c r="P147" s="41"/>
      <c r="Q147" s="39"/>
      <c r="R147" s="39"/>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33">
        <f t="shared" si="15"/>
        <v>6734</v>
      </c>
      <c r="BB147" s="42">
        <f t="shared" si="16"/>
        <v>6734</v>
      </c>
      <c r="BC147" s="43" t="str">
        <f t="shared" si="17"/>
        <v>INR  Six Thousand Seven Hundred &amp; Thirty Four  Only</v>
      </c>
      <c r="IA147" s="1">
        <v>2.34</v>
      </c>
      <c r="IB147" s="53" t="s">
        <v>318</v>
      </c>
      <c r="IC147" s="1" t="s">
        <v>383</v>
      </c>
      <c r="ID147" s="1">
        <v>30</v>
      </c>
      <c r="IE147" s="3" t="s">
        <v>370</v>
      </c>
    </row>
    <row r="148" spans="1:239" ht="45">
      <c r="A148" s="55">
        <v>2.35</v>
      </c>
      <c r="B148" s="70" t="s">
        <v>319</v>
      </c>
      <c r="C148" s="57" t="s">
        <v>384</v>
      </c>
      <c r="D148" s="72">
        <v>5</v>
      </c>
      <c r="E148" s="72" t="s">
        <v>370</v>
      </c>
      <c r="F148" s="73">
        <v>285.84</v>
      </c>
      <c r="G148" s="66">
        <v>37800</v>
      </c>
      <c r="H148" s="67"/>
      <c r="I148" s="68" t="s">
        <v>38</v>
      </c>
      <c r="J148" s="69">
        <f t="shared" si="14"/>
        <v>1</v>
      </c>
      <c r="K148" s="67" t="s">
        <v>39</v>
      </c>
      <c r="L148" s="67" t="s">
        <v>4</v>
      </c>
      <c r="M148" s="40"/>
      <c r="N148" s="39"/>
      <c r="O148" s="39"/>
      <c r="P148" s="41"/>
      <c r="Q148" s="39"/>
      <c r="R148" s="39"/>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33">
        <f t="shared" si="15"/>
        <v>1429</v>
      </c>
      <c r="BB148" s="42">
        <f t="shared" si="16"/>
        <v>1429</v>
      </c>
      <c r="BC148" s="43" t="str">
        <f t="shared" si="17"/>
        <v>INR  One Thousand Four Hundred &amp; Twenty Nine  Only</v>
      </c>
      <c r="IA148" s="1">
        <v>2.35</v>
      </c>
      <c r="IB148" s="53" t="s">
        <v>319</v>
      </c>
      <c r="IC148" s="1" t="s">
        <v>384</v>
      </c>
      <c r="ID148" s="1">
        <v>5</v>
      </c>
      <c r="IE148" s="3" t="s">
        <v>370</v>
      </c>
    </row>
    <row r="149" spans="1:237" ht="51.75" customHeight="1">
      <c r="A149" s="55">
        <v>2.36</v>
      </c>
      <c r="B149" s="70" t="s">
        <v>320</v>
      </c>
      <c r="C149" s="57" t="s">
        <v>385</v>
      </c>
      <c r="D149" s="82"/>
      <c r="E149" s="83"/>
      <c r="F149" s="83"/>
      <c r="G149" s="83"/>
      <c r="H149" s="83"/>
      <c r="I149" s="83"/>
      <c r="J149" s="83"/>
      <c r="K149" s="83"/>
      <c r="L149" s="83"/>
      <c r="M149" s="83"/>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5"/>
      <c r="IA149" s="1">
        <v>2.36</v>
      </c>
      <c r="IB149" s="53" t="s">
        <v>320</v>
      </c>
      <c r="IC149" s="1" t="s">
        <v>385</v>
      </c>
    </row>
    <row r="150" spans="1:239" ht="30">
      <c r="A150" s="55">
        <v>2.37</v>
      </c>
      <c r="B150" s="70" t="s">
        <v>321</v>
      </c>
      <c r="C150" s="57" t="s">
        <v>386</v>
      </c>
      <c r="D150" s="71">
        <v>1</v>
      </c>
      <c r="E150" s="72" t="s">
        <v>371</v>
      </c>
      <c r="F150" s="73">
        <v>286.72</v>
      </c>
      <c r="G150" s="66">
        <v>37800</v>
      </c>
      <c r="H150" s="67"/>
      <c r="I150" s="68" t="s">
        <v>38</v>
      </c>
      <c r="J150" s="69">
        <f t="shared" si="14"/>
        <v>1</v>
      </c>
      <c r="K150" s="67" t="s">
        <v>39</v>
      </c>
      <c r="L150" s="67" t="s">
        <v>4</v>
      </c>
      <c r="M150" s="40"/>
      <c r="N150" s="39"/>
      <c r="O150" s="39"/>
      <c r="P150" s="41"/>
      <c r="Q150" s="39"/>
      <c r="R150" s="39"/>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33">
        <f t="shared" si="15"/>
        <v>287</v>
      </c>
      <c r="BB150" s="42">
        <f t="shared" si="16"/>
        <v>287</v>
      </c>
      <c r="BC150" s="43" t="str">
        <f t="shared" si="17"/>
        <v>INR  Two Hundred &amp; Eighty Seven  Only</v>
      </c>
      <c r="IA150" s="1">
        <v>2.37</v>
      </c>
      <c r="IB150" s="53" t="s">
        <v>321</v>
      </c>
      <c r="IC150" s="1" t="s">
        <v>386</v>
      </c>
      <c r="ID150" s="1">
        <v>1</v>
      </c>
      <c r="IE150" s="3" t="s">
        <v>371</v>
      </c>
    </row>
    <row r="151" spans="1:239" ht="30">
      <c r="A151" s="55">
        <v>2.38</v>
      </c>
      <c r="B151" s="70" t="s">
        <v>322</v>
      </c>
      <c r="C151" s="57" t="s">
        <v>387</v>
      </c>
      <c r="D151" s="71">
        <v>8</v>
      </c>
      <c r="E151" s="72" t="s">
        <v>371</v>
      </c>
      <c r="F151" s="73">
        <v>352.48</v>
      </c>
      <c r="G151" s="66">
        <v>37800</v>
      </c>
      <c r="H151" s="67"/>
      <c r="I151" s="68" t="s">
        <v>38</v>
      </c>
      <c r="J151" s="69">
        <f t="shared" si="14"/>
        <v>1</v>
      </c>
      <c r="K151" s="67" t="s">
        <v>39</v>
      </c>
      <c r="L151" s="67" t="s">
        <v>4</v>
      </c>
      <c r="M151" s="40"/>
      <c r="N151" s="39"/>
      <c r="O151" s="39"/>
      <c r="P151" s="41"/>
      <c r="Q151" s="39"/>
      <c r="R151" s="39"/>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33">
        <f t="shared" si="15"/>
        <v>2820</v>
      </c>
      <c r="BB151" s="42">
        <f t="shared" si="16"/>
        <v>2820</v>
      </c>
      <c r="BC151" s="43" t="str">
        <f t="shared" si="17"/>
        <v>INR  Two Thousand Eight Hundred &amp; Twenty  Only</v>
      </c>
      <c r="IA151" s="1">
        <v>2.38</v>
      </c>
      <c r="IB151" s="53" t="s">
        <v>322</v>
      </c>
      <c r="IC151" s="1" t="s">
        <v>387</v>
      </c>
      <c r="ID151" s="1">
        <v>8</v>
      </c>
      <c r="IE151" s="3" t="s">
        <v>371</v>
      </c>
    </row>
    <row r="152" spans="1:239" ht="30">
      <c r="A152" s="55">
        <v>2.39</v>
      </c>
      <c r="B152" s="70" t="s">
        <v>323</v>
      </c>
      <c r="C152" s="57" t="s">
        <v>388</v>
      </c>
      <c r="D152" s="71">
        <v>2</v>
      </c>
      <c r="E152" s="72" t="s">
        <v>371</v>
      </c>
      <c r="F152" s="73">
        <v>479.61</v>
      </c>
      <c r="G152" s="66">
        <v>37800</v>
      </c>
      <c r="H152" s="67"/>
      <c r="I152" s="68" t="s">
        <v>38</v>
      </c>
      <c r="J152" s="69">
        <f t="shared" si="14"/>
        <v>1</v>
      </c>
      <c r="K152" s="67" t="s">
        <v>39</v>
      </c>
      <c r="L152" s="67" t="s">
        <v>4</v>
      </c>
      <c r="M152" s="40"/>
      <c r="N152" s="39"/>
      <c r="O152" s="39"/>
      <c r="P152" s="41"/>
      <c r="Q152" s="39"/>
      <c r="R152" s="39"/>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33">
        <f t="shared" si="15"/>
        <v>959</v>
      </c>
      <c r="BB152" s="42">
        <f t="shared" si="16"/>
        <v>959</v>
      </c>
      <c r="BC152" s="43" t="str">
        <f t="shared" si="17"/>
        <v>INR  Nine Hundred &amp; Fifty Nine  Only</v>
      </c>
      <c r="IA152" s="1">
        <v>2.39</v>
      </c>
      <c r="IB152" s="53" t="s">
        <v>323</v>
      </c>
      <c r="IC152" s="1" t="s">
        <v>388</v>
      </c>
      <c r="ID152" s="1">
        <v>2</v>
      </c>
      <c r="IE152" s="3" t="s">
        <v>371</v>
      </c>
    </row>
    <row r="153" spans="1:237" ht="70.5" customHeight="1">
      <c r="A153" s="55">
        <v>2.4</v>
      </c>
      <c r="B153" s="70" t="s">
        <v>324</v>
      </c>
      <c r="C153" s="57" t="s">
        <v>389</v>
      </c>
      <c r="D153" s="82"/>
      <c r="E153" s="83"/>
      <c r="F153" s="83"/>
      <c r="G153" s="83"/>
      <c r="H153" s="83"/>
      <c r="I153" s="83"/>
      <c r="J153" s="83"/>
      <c r="K153" s="83"/>
      <c r="L153" s="83"/>
      <c r="M153" s="83"/>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5"/>
      <c r="IA153" s="1">
        <v>2.4</v>
      </c>
      <c r="IB153" s="53" t="s">
        <v>438</v>
      </c>
      <c r="IC153" s="1" t="s">
        <v>389</v>
      </c>
    </row>
    <row r="154" spans="1:239" ht="28.5" customHeight="1">
      <c r="A154" s="55">
        <v>2.41</v>
      </c>
      <c r="B154" s="70" t="s">
        <v>325</v>
      </c>
      <c r="C154" s="57" t="s">
        <v>390</v>
      </c>
      <c r="D154" s="71">
        <v>18</v>
      </c>
      <c r="E154" s="72" t="s">
        <v>371</v>
      </c>
      <c r="F154" s="73">
        <v>90.31</v>
      </c>
      <c r="G154" s="66">
        <v>37800</v>
      </c>
      <c r="H154" s="67"/>
      <c r="I154" s="68" t="s">
        <v>38</v>
      </c>
      <c r="J154" s="69">
        <f t="shared" si="14"/>
        <v>1</v>
      </c>
      <c r="K154" s="67" t="s">
        <v>39</v>
      </c>
      <c r="L154" s="67" t="s">
        <v>4</v>
      </c>
      <c r="M154" s="40"/>
      <c r="N154" s="39"/>
      <c r="O154" s="39"/>
      <c r="P154" s="41"/>
      <c r="Q154" s="39"/>
      <c r="R154" s="39"/>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33">
        <f t="shared" si="15"/>
        <v>1626</v>
      </c>
      <c r="BB154" s="42">
        <f t="shared" si="16"/>
        <v>1626</v>
      </c>
      <c r="BC154" s="43" t="str">
        <f t="shared" si="17"/>
        <v>INR  One Thousand Six Hundred &amp; Twenty Six  Only</v>
      </c>
      <c r="IA154" s="1">
        <v>2.41</v>
      </c>
      <c r="IB154" s="53" t="s">
        <v>325</v>
      </c>
      <c r="IC154" s="1" t="s">
        <v>390</v>
      </c>
      <c r="ID154" s="1">
        <v>18</v>
      </c>
      <c r="IE154" s="3" t="s">
        <v>371</v>
      </c>
    </row>
    <row r="155" spans="1:239" ht="33" customHeight="1">
      <c r="A155" s="55">
        <v>2.42</v>
      </c>
      <c r="B155" s="70" t="s">
        <v>326</v>
      </c>
      <c r="C155" s="57" t="s">
        <v>391</v>
      </c>
      <c r="D155" s="71">
        <v>6</v>
      </c>
      <c r="E155" s="72" t="s">
        <v>371</v>
      </c>
      <c r="F155" s="73">
        <v>136.78</v>
      </c>
      <c r="G155" s="66">
        <v>37800</v>
      </c>
      <c r="H155" s="67"/>
      <c r="I155" s="68" t="s">
        <v>38</v>
      </c>
      <c r="J155" s="69">
        <f t="shared" si="14"/>
        <v>1</v>
      </c>
      <c r="K155" s="67" t="s">
        <v>39</v>
      </c>
      <c r="L155" s="67" t="s">
        <v>4</v>
      </c>
      <c r="M155" s="40"/>
      <c r="N155" s="39"/>
      <c r="O155" s="39"/>
      <c r="P155" s="41"/>
      <c r="Q155" s="39"/>
      <c r="R155" s="39"/>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33">
        <f t="shared" si="15"/>
        <v>821</v>
      </c>
      <c r="BB155" s="42">
        <f t="shared" si="16"/>
        <v>821</v>
      </c>
      <c r="BC155" s="43" t="str">
        <f t="shared" si="17"/>
        <v>INR  Eight Hundred &amp; Twenty One  Only</v>
      </c>
      <c r="IA155" s="1">
        <v>2.42</v>
      </c>
      <c r="IB155" s="53" t="s">
        <v>326</v>
      </c>
      <c r="IC155" s="1" t="s">
        <v>391</v>
      </c>
      <c r="ID155" s="1">
        <v>6</v>
      </c>
      <c r="IE155" s="3" t="s">
        <v>371</v>
      </c>
    </row>
    <row r="156" spans="1:239" ht="29.25" customHeight="1">
      <c r="A156" s="55">
        <v>2.43</v>
      </c>
      <c r="B156" s="70" t="s">
        <v>327</v>
      </c>
      <c r="C156" s="57" t="s">
        <v>392</v>
      </c>
      <c r="D156" s="71">
        <v>18</v>
      </c>
      <c r="E156" s="72" t="s">
        <v>371</v>
      </c>
      <c r="F156" s="73">
        <v>106.97</v>
      </c>
      <c r="G156" s="66">
        <v>37800</v>
      </c>
      <c r="H156" s="67"/>
      <c r="I156" s="68" t="s">
        <v>38</v>
      </c>
      <c r="J156" s="69">
        <f t="shared" si="14"/>
        <v>1</v>
      </c>
      <c r="K156" s="67" t="s">
        <v>39</v>
      </c>
      <c r="L156" s="67" t="s">
        <v>4</v>
      </c>
      <c r="M156" s="40"/>
      <c r="N156" s="39"/>
      <c r="O156" s="39"/>
      <c r="P156" s="41"/>
      <c r="Q156" s="39"/>
      <c r="R156" s="39"/>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33">
        <f t="shared" si="15"/>
        <v>1925</v>
      </c>
      <c r="BB156" s="42">
        <f t="shared" si="16"/>
        <v>1925</v>
      </c>
      <c r="BC156" s="43" t="str">
        <f t="shared" si="17"/>
        <v>INR  One Thousand Nine Hundred &amp; Twenty Five  Only</v>
      </c>
      <c r="IA156" s="1">
        <v>2.43</v>
      </c>
      <c r="IB156" s="53" t="s">
        <v>327</v>
      </c>
      <c r="IC156" s="1" t="s">
        <v>392</v>
      </c>
      <c r="ID156" s="1">
        <v>18</v>
      </c>
      <c r="IE156" s="3" t="s">
        <v>371</v>
      </c>
    </row>
    <row r="157" spans="1:239" ht="33" customHeight="1">
      <c r="A157" s="55">
        <v>2.44</v>
      </c>
      <c r="B157" s="70" t="s">
        <v>328</v>
      </c>
      <c r="C157" s="57" t="s">
        <v>393</v>
      </c>
      <c r="D157" s="71">
        <v>6</v>
      </c>
      <c r="E157" s="72" t="s">
        <v>371</v>
      </c>
      <c r="F157" s="73">
        <v>172.73</v>
      </c>
      <c r="G157" s="66">
        <v>37800</v>
      </c>
      <c r="H157" s="67"/>
      <c r="I157" s="68" t="s">
        <v>38</v>
      </c>
      <c r="J157" s="69">
        <f t="shared" si="14"/>
        <v>1</v>
      </c>
      <c r="K157" s="67" t="s">
        <v>39</v>
      </c>
      <c r="L157" s="67" t="s">
        <v>4</v>
      </c>
      <c r="M157" s="40"/>
      <c r="N157" s="39"/>
      <c r="O157" s="39"/>
      <c r="P157" s="41"/>
      <c r="Q157" s="39"/>
      <c r="R157" s="39"/>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33">
        <f t="shared" si="15"/>
        <v>1036</v>
      </c>
      <c r="BB157" s="42">
        <f t="shared" si="16"/>
        <v>1036</v>
      </c>
      <c r="BC157" s="43" t="str">
        <f t="shared" si="17"/>
        <v>INR  One Thousand  &amp;Thirty Six  Only</v>
      </c>
      <c r="IA157" s="1">
        <v>2.44</v>
      </c>
      <c r="IB157" s="53" t="s">
        <v>328</v>
      </c>
      <c r="IC157" s="1" t="s">
        <v>393</v>
      </c>
      <c r="ID157" s="1">
        <v>6</v>
      </c>
      <c r="IE157" s="3" t="s">
        <v>371</v>
      </c>
    </row>
    <row r="158" spans="1:239" ht="26.25" customHeight="1">
      <c r="A158" s="55">
        <v>2.45</v>
      </c>
      <c r="B158" s="70" t="s">
        <v>329</v>
      </c>
      <c r="C158" s="57" t="s">
        <v>394</v>
      </c>
      <c r="D158" s="71">
        <v>2</v>
      </c>
      <c r="E158" s="72" t="s">
        <v>371</v>
      </c>
      <c r="F158" s="73">
        <v>323.54</v>
      </c>
      <c r="G158" s="66">
        <v>37800</v>
      </c>
      <c r="H158" s="67"/>
      <c r="I158" s="68" t="s">
        <v>38</v>
      </c>
      <c r="J158" s="69">
        <f t="shared" si="14"/>
        <v>1</v>
      </c>
      <c r="K158" s="67" t="s">
        <v>39</v>
      </c>
      <c r="L158" s="67" t="s">
        <v>4</v>
      </c>
      <c r="M158" s="40"/>
      <c r="N158" s="39"/>
      <c r="O158" s="39"/>
      <c r="P158" s="41"/>
      <c r="Q158" s="39"/>
      <c r="R158" s="39"/>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33">
        <f t="shared" si="15"/>
        <v>647</v>
      </c>
      <c r="BB158" s="42">
        <f t="shared" si="16"/>
        <v>647</v>
      </c>
      <c r="BC158" s="43" t="str">
        <f t="shared" si="17"/>
        <v>INR  Six Hundred &amp; Forty Seven  Only</v>
      </c>
      <c r="IA158" s="1">
        <v>2.45</v>
      </c>
      <c r="IB158" s="53" t="s">
        <v>329</v>
      </c>
      <c r="IC158" s="1" t="s">
        <v>394</v>
      </c>
      <c r="ID158" s="1">
        <v>2</v>
      </c>
      <c r="IE158" s="3" t="s">
        <v>371</v>
      </c>
    </row>
    <row r="159" spans="1:239" ht="24.75" customHeight="1">
      <c r="A159" s="55">
        <v>2.46</v>
      </c>
      <c r="B159" s="70" t="s">
        <v>330</v>
      </c>
      <c r="C159" s="57" t="s">
        <v>395</v>
      </c>
      <c r="D159" s="71">
        <v>2</v>
      </c>
      <c r="E159" s="72" t="s">
        <v>371</v>
      </c>
      <c r="F159" s="73">
        <v>35.07</v>
      </c>
      <c r="G159" s="66">
        <v>37800</v>
      </c>
      <c r="H159" s="67"/>
      <c r="I159" s="68" t="s">
        <v>38</v>
      </c>
      <c r="J159" s="69">
        <f t="shared" si="14"/>
        <v>1</v>
      </c>
      <c r="K159" s="67" t="s">
        <v>39</v>
      </c>
      <c r="L159" s="67" t="s">
        <v>4</v>
      </c>
      <c r="M159" s="40"/>
      <c r="N159" s="39"/>
      <c r="O159" s="39"/>
      <c r="P159" s="41"/>
      <c r="Q159" s="39"/>
      <c r="R159" s="39"/>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33">
        <f t="shared" si="15"/>
        <v>70</v>
      </c>
      <c r="BB159" s="42">
        <f t="shared" si="16"/>
        <v>70</v>
      </c>
      <c r="BC159" s="43" t="str">
        <f t="shared" si="17"/>
        <v>INR  Seventy Only</v>
      </c>
      <c r="IA159" s="1">
        <v>2.46</v>
      </c>
      <c r="IB159" s="53" t="s">
        <v>330</v>
      </c>
      <c r="IC159" s="1" t="s">
        <v>395</v>
      </c>
      <c r="ID159" s="1">
        <v>2</v>
      </c>
      <c r="IE159" s="3" t="s">
        <v>371</v>
      </c>
    </row>
    <row r="160" spans="1:237" ht="108.75" customHeight="1">
      <c r="A160" s="55">
        <v>2.47</v>
      </c>
      <c r="B160" s="70" t="s">
        <v>331</v>
      </c>
      <c r="C160" s="57" t="s">
        <v>396</v>
      </c>
      <c r="D160" s="82"/>
      <c r="E160" s="83"/>
      <c r="F160" s="83"/>
      <c r="G160" s="83"/>
      <c r="H160" s="83"/>
      <c r="I160" s="83"/>
      <c r="J160" s="83"/>
      <c r="K160" s="83"/>
      <c r="L160" s="83"/>
      <c r="M160" s="83"/>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5"/>
      <c r="IA160" s="1">
        <v>2.47</v>
      </c>
      <c r="IB160" s="53" t="s">
        <v>331</v>
      </c>
      <c r="IC160" s="1" t="s">
        <v>396</v>
      </c>
    </row>
    <row r="161" spans="1:239" ht="30" customHeight="1">
      <c r="A161" s="55">
        <v>2.48</v>
      </c>
      <c r="B161" s="70" t="s">
        <v>332</v>
      </c>
      <c r="C161" s="57" t="s">
        <v>397</v>
      </c>
      <c r="D161" s="71">
        <v>2</v>
      </c>
      <c r="E161" s="72" t="s">
        <v>371</v>
      </c>
      <c r="F161" s="73">
        <v>1930</v>
      </c>
      <c r="G161" s="66">
        <v>37800</v>
      </c>
      <c r="H161" s="67"/>
      <c r="I161" s="68" t="s">
        <v>38</v>
      </c>
      <c r="J161" s="69">
        <f t="shared" si="14"/>
        <v>1</v>
      </c>
      <c r="K161" s="67" t="s">
        <v>39</v>
      </c>
      <c r="L161" s="67" t="s">
        <v>4</v>
      </c>
      <c r="M161" s="40"/>
      <c r="N161" s="39"/>
      <c r="O161" s="39"/>
      <c r="P161" s="41"/>
      <c r="Q161" s="39"/>
      <c r="R161" s="39"/>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33">
        <f t="shared" si="15"/>
        <v>3860</v>
      </c>
      <c r="BB161" s="42">
        <f t="shared" si="16"/>
        <v>3860</v>
      </c>
      <c r="BC161" s="43" t="str">
        <f t="shared" si="17"/>
        <v>INR  Three Thousand Eight Hundred &amp; Sixty  Only</v>
      </c>
      <c r="IA161" s="1">
        <v>2.48</v>
      </c>
      <c r="IB161" s="53" t="s">
        <v>332</v>
      </c>
      <c r="IC161" s="1" t="s">
        <v>397</v>
      </c>
      <c r="ID161" s="1">
        <v>2</v>
      </c>
      <c r="IE161" s="3" t="s">
        <v>371</v>
      </c>
    </row>
    <row r="162" spans="1:237" ht="64.5" customHeight="1">
      <c r="A162" s="55">
        <v>2.49</v>
      </c>
      <c r="B162" s="70" t="s">
        <v>333</v>
      </c>
      <c r="C162" s="57" t="s">
        <v>398</v>
      </c>
      <c r="D162" s="82"/>
      <c r="E162" s="83"/>
      <c r="F162" s="83"/>
      <c r="G162" s="83"/>
      <c r="H162" s="83"/>
      <c r="I162" s="83"/>
      <c r="J162" s="83"/>
      <c r="K162" s="83"/>
      <c r="L162" s="83"/>
      <c r="M162" s="83"/>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5"/>
      <c r="IA162" s="1">
        <v>2.49</v>
      </c>
      <c r="IB162" s="53" t="s">
        <v>439</v>
      </c>
      <c r="IC162" s="1" t="s">
        <v>398</v>
      </c>
    </row>
    <row r="163" spans="1:239" ht="45">
      <c r="A163" s="55">
        <v>2.5</v>
      </c>
      <c r="B163" s="70" t="s">
        <v>334</v>
      </c>
      <c r="C163" s="57" t="s">
        <v>399</v>
      </c>
      <c r="D163" s="71">
        <v>2</v>
      </c>
      <c r="E163" s="72" t="s">
        <v>371</v>
      </c>
      <c r="F163" s="73">
        <v>3511</v>
      </c>
      <c r="G163" s="66">
        <v>37800</v>
      </c>
      <c r="H163" s="67"/>
      <c r="I163" s="68" t="s">
        <v>38</v>
      </c>
      <c r="J163" s="69">
        <f t="shared" si="14"/>
        <v>1</v>
      </c>
      <c r="K163" s="67" t="s">
        <v>39</v>
      </c>
      <c r="L163" s="67" t="s">
        <v>4</v>
      </c>
      <c r="M163" s="40"/>
      <c r="N163" s="39"/>
      <c r="O163" s="39"/>
      <c r="P163" s="41"/>
      <c r="Q163" s="39"/>
      <c r="R163" s="39"/>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33">
        <f t="shared" si="15"/>
        <v>7022</v>
      </c>
      <c r="BB163" s="42">
        <f t="shared" si="16"/>
        <v>7022</v>
      </c>
      <c r="BC163" s="43" t="str">
        <f t="shared" si="17"/>
        <v>INR  Seven Thousand  &amp;Twenty Two  Only</v>
      </c>
      <c r="IA163" s="1">
        <v>2.5</v>
      </c>
      <c r="IB163" s="53" t="s">
        <v>334</v>
      </c>
      <c r="IC163" s="1" t="s">
        <v>399</v>
      </c>
      <c r="ID163" s="1">
        <v>2</v>
      </c>
      <c r="IE163" s="3" t="s">
        <v>371</v>
      </c>
    </row>
    <row r="164" spans="1:237" ht="38.25" customHeight="1">
      <c r="A164" s="55">
        <v>2.51</v>
      </c>
      <c r="B164" s="70" t="s">
        <v>335</v>
      </c>
      <c r="C164" s="57" t="s">
        <v>400</v>
      </c>
      <c r="D164" s="82"/>
      <c r="E164" s="83"/>
      <c r="F164" s="83"/>
      <c r="G164" s="83"/>
      <c r="H164" s="83"/>
      <c r="I164" s="83"/>
      <c r="J164" s="83"/>
      <c r="K164" s="83"/>
      <c r="L164" s="83"/>
      <c r="M164" s="83"/>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5"/>
      <c r="IA164" s="1">
        <v>2.51</v>
      </c>
      <c r="IB164" s="53" t="s">
        <v>440</v>
      </c>
      <c r="IC164" s="1" t="s">
        <v>400</v>
      </c>
    </row>
    <row r="165" spans="1:239" ht="28.5">
      <c r="A165" s="55">
        <v>2.52</v>
      </c>
      <c r="B165" s="70" t="s">
        <v>336</v>
      </c>
      <c r="C165" s="57" t="s">
        <v>401</v>
      </c>
      <c r="D165" s="71">
        <v>2</v>
      </c>
      <c r="E165" s="72" t="s">
        <v>371</v>
      </c>
      <c r="F165" s="73">
        <v>861</v>
      </c>
      <c r="G165" s="66">
        <v>37800</v>
      </c>
      <c r="H165" s="67"/>
      <c r="I165" s="68" t="s">
        <v>38</v>
      </c>
      <c r="J165" s="69">
        <f t="shared" si="14"/>
        <v>1</v>
      </c>
      <c r="K165" s="67" t="s">
        <v>39</v>
      </c>
      <c r="L165" s="67" t="s">
        <v>4</v>
      </c>
      <c r="M165" s="40"/>
      <c r="N165" s="39"/>
      <c r="O165" s="39"/>
      <c r="P165" s="41"/>
      <c r="Q165" s="39"/>
      <c r="R165" s="39"/>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33">
        <f t="shared" si="15"/>
        <v>1722</v>
      </c>
      <c r="BB165" s="42">
        <f t="shared" si="16"/>
        <v>1722</v>
      </c>
      <c r="BC165" s="43" t="str">
        <f t="shared" si="17"/>
        <v>INR  One Thousand Seven Hundred &amp; Twenty Two  Only</v>
      </c>
      <c r="IA165" s="1">
        <v>2.52</v>
      </c>
      <c r="IB165" s="53" t="s">
        <v>336</v>
      </c>
      <c r="IC165" s="1" t="s">
        <v>401</v>
      </c>
      <c r="ID165" s="1">
        <v>2</v>
      </c>
      <c r="IE165" s="3" t="s">
        <v>371</v>
      </c>
    </row>
    <row r="166" spans="1:237" ht="66" customHeight="1">
      <c r="A166" s="55">
        <v>2.53</v>
      </c>
      <c r="B166" s="70" t="s">
        <v>337</v>
      </c>
      <c r="C166" s="57" t="s">
        <v>402</v>
      </c>
      <c r="D166" s="82"/>
      <c r="E166" s="83"/>
      <c r="F166" s="83"/>
      <c r="G166" s="83"/>
      <c r="H166" s="83"/>
      <c r="I166" s="83"/>
      <c r="J166" s="83"/>
      <c r="K166" s="83"/>
      <c r="L166" s="83"/>
      <c r="M166" s="83"/>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5"/>
      <c r="IA166" s="1">
        <v>2.53</v>
      </c>
      <c r="IB166" s="53" t="s">
        <v>337</v>
      </c>
      <c r="IC166" s="1" t="s">
        <v>402</v>
      </c>
    </row>
    <row r="167" spans="1:239" ht="25.5" customHeight="1">
      <c r="A167" s="55">
        <v>2.54</v>
      </c>
      <c r="B167" s="70" t="s">
        <v>338</v>
      </c>
      <c r="C167" s="57" t="s">
        <v>403</v>
      </c>
      <c r="D167" s="71">
        <v>12</v>
      </c>
      <c r="E167" s="72" t="s">
        <v>371</v>
      </c>
      <c r="F167" s="73">
        <v>224.46</v>
      </c>
      <c r="G167" s="66">
        <v>37800</v>
      </c>
      <c r="H167" s="67"/>
      <c r="I167" s="68" t="s">
        <v>38</v>
      </c>
      <c r="J167" s="69">
        <f t="shared" si="14"/>
        <v>1</v>
      </c>
      <c r="K167" s="67" t="s">
        <v>39</v>
      </c>
      <c r="L167" s="67" t="s">
        <v>4</v>
      </c>
      <c r="M167" s="40"/>
      <c r="N167" s="39"/>
      <c r="O167" s="39"/>
      <c r="P167" s="41"/>
      <c r="Q167" s="39"/>
      <c r="R167" s="39"/>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33">
        <f t="shared" si="15"/>
        <v>2694</v>
      </c>
      <c r="BB167" s="42">
        <f t="shared" si="16"/>
        <v>2694</v>
      </c>
      <c r="BC167" s="43" t="str">
        <f t="shared" si="17"/>
        <v>INR  Two Thousand Six Hundred &amp; Ninety Four  Only</v>
      </c>
      <c r="IA167" s="1">
        <v>2.54</v>
      </c>
      <c r="IB167" s="53" t="s">
        <v>338</v>
      </c>
      <c r="IC167" s="1" t="s">
        <v>403</v>
      </c>
      <c r="ID167" s="1">
        <v>12</v>
      </c>
      <c r="IE167" s="3" t="s">
        <v>371</v>
      </c>
    </row>
    <row r="168" spans="1:239" ht="28.5" customHeight="1">
      <c r="A168" s="55">
        <v>2.55</v>
      </c>
      <c r="B168" s="70" t="s">
        <v>339</v>
      </c>
      <c r="C168" s="57" t="s">
        <v>404</v>
      </c>
      <c r="D168" s="71">
        <v>1</v>
      </c>
      <c r="E168" s="72" t="s">
        <v>372</v>
      </c>
      <c r="F168" s="73">
        <v>525.21</v>
      </c>
      <c r="G168" s="66">
        <v>37800</v>
      </c>
      <c r="H168" s="67"/>
      <c r="I168" s="68" t="s">
        <v>38</v>
      </c>
      <c r="J168" s="69">
        <f t="shared" si="14"/>
        <v>1</v>
      </c>
      <c r="K168" s="67" t="s">
        <v>39</v>
      </c>
      <c r="L168" s="67" t="s">
        <v>4</v>
      </c>
      <c r="M168" s="40"/>
      <c r="N168" s="39"/>
      <c r="O168" s="39"/>
      <c r="P168" s="41"/>
      <c r="Q168" s="39"/>
      <c r="R168" s="39"/>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33">
        <f t="shared" si="15"/>
        <v>525</v>
      </c>
      <c r="BB168" s="42">
        <f t="shared" si="16"/>
        <v>525</v>
      </c>
      <c r="BC168" s="43" t="str">
        <f t="shared" si="17"/>
        <v>INR  Five Hundred &amp; Twenty Five  Only</v>
      </c>
      <c r="IA168" s="1">
        <v>2.55</v>
      </c>
      <c r="IB168" s="53" t="s">
        <v>339</v>
      </c>
      <c r="IC168" s="1" t="s">
        <v>404</v>
      </c>
      <c r="ID168" s="1">
        <v>1</v>
      </c>
      <c r="IE168" s="3" t="s">
        <v>372</v>
      </c>
    </row>
    <row r="169" spans="1:237" ht="95.25" customHeight="1">
      <c r="A169" s="55">
        <v>2.56</v>
      </c>
      <c r="B169" s="70" t="s">
        <v>340</v>
      </c>
      <c r="C169" s="57" t="s">
        <v>405</v>
      </c>
      <c r="D169" s="82"/>
      <c r="E169" s="83"/>
      <c r="F169" s="83"/>
      <c r="G169" s="83"/>
      <c r="H169" s="83"/>
      <c r="I169" s="83"/>
      <c r="J169" s="83"/>
      <c r="K169" s="83"/>
      <c r="L169" s="83"/>
      <c r="M169" s="83"/>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5"/>
      <c r="IA169" s="1">
        <v>2.56</v>
      </c>
      <c r="IB169" s="53" t="s">
        <v>441</v>
      </c>
      <c r="IC169" s="1" t="s">
        <v>405</v>
      </c>
    </row>
    <row r="170" spans="1:239" ht="60">
      <c r="A170" s="55">
        <v>2.57</v>
      </c>
      <c r="B170" s="70" t="s">
        <v>341</v>
      </c>
      <c r="C170" s="57" t="s">
        <v>406</v>
      </c>
      <c r="D170" s="71">
        <v>1</v>
      </c>
      <c r="E170" s="72" t="s">
        <v>372</v>
      </c>
      <c r="F170" s="73">
        <v>2029.81</v>
      </c>
      <c r="G170" s="66">
        <v>37800</v>
      </c>
      <c r="H170" s="67"/>
      <c r="I170" s="68" t="s">
        <v>38</v>
      </c>
      <c r="J170" s="69">
        <f t="shared" si="14"/>
        <v>1</v>
      </c>
      <c r="K170" s="67" t="s">
        <v>39</v>
      </c>
      <c r="L170" s="67" t="s">
        <v>4</v>
      </c>
      <c r="M170" s="40"/>
      <c r="N170" s="39"/>
      <c r="O170" s="39"/>
      <c r="P170" s="41"/>
      <c r="Q170" s="39"/>
      <c r="R170" s="39"/>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33">
        <f t="shared" si="15"/>
        <v>2030</v>
      </c>
      <c r="BB170" s="42">
        <f t="shared" si="16"/>
        <v>2030</v>
      </c>
      <c r="BC170" s="43" t="str">
        <f t="shared" si="17"/>
        <v>INR  Two Thousand  &amp;Thirty  Only</v>
      </c>
      <c r="IA170" s="1">
        <v>2.57</v>
      </c>
      <c r="IB170" s="53" t="s">
        <v>341</v>
      </c>
      <c r="IC170" s="1" t="s">
        <v>406</v>
      </c>
      <c r="ID170" s="1">
        <v>1</v>
      </c>
      <c r="IE170" s="3" t="s">
        <v>372</v>
      </c>
    </row>
    <row r="171" spans="1:237" ht="75" customHeight="1">
      <c r="A171" s="55">
        <v>2.58</v>
      </c>
      <c r="B171" s="75" t="s">
        <v>342</v>
      </c>
      <c r="C171" s="57" t="s">
        <v>407</v>
      </c>
      <c r="D171" s="82"/>
      <c r="E171" s="83"/>
      <c r="F171" s="83"/>
      <c r="G171" s="83"/>
      <c r="H171" s="83"/>
      <c r="I171" s="83"/>
      <c r="J171" s="83"/>
      <c r="K171" s="83"/>
      <c r="L171" s="83"/>
      <c r="M171" s="83"/>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5"/>
      <c r="IA171" s="1">
        <v>2.58</v>
      </c>
      <c r="IB171" s="53" t="s">
        <v>342</v>
      </c>
      <c r="IC171" s="1" t="s">
        <v>407</v>
      </c>
    </row>
    <row r="172" spans="1:237" ht="39.75" customHeight="1">
      <c r="A172" s="55">
        <v>2.59</v>
      </c>
      <c r="B172" s="75" t="s">
        <v>343</v>
      </c>
      <c r="C172" s="57" t="s">
        <v>408</v>
      </c>
      <c r="D172" s="82"/>
      <c r="E172" s="83"/>
      <c r="F172" s="83"/>
      <c r="G172" s="83"/>
      <c r="H172" s="83"/>
      <c r="I172" s="83"/>
      <c r="J172" s="83"/>
      <c r="K172" s="83"/>
      <c r="L172" s="83"/>
      <c r="M172" s="83"/>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5"/>
      <c r="IA172" s="1">
        <v>2.59</v>
      </c>
      <c r="IB172" s="53" t="s">
        <v>343</v>
      </c>
      <c r="IC172" s="1" t="s">
        <v>408</v>
      </c>
    </row>
    <row r="173" spans="1:239" ht="54.75" customHeight="1">
      <c r="A173" s="55">
        <v>2.6</v>
      </c>
      <c r="B173" s="70" t="s">
        <v>344</v>
      </c>
      <c r="C173" s="57" t="s">
        <v>409</v>
      </c>
      <c r="D173" s="71">
        <v>4</v>
      </c>
      <c r="E173" s="72" t="s">
        <v>371</v>
      </c>
      <c r="F173" s="73">
        <v>4340</v>
      </c>
      <c r="G173" s="66">
        <v>37800</v>
      </c>
      <c r="H173" s="67"/>
      <c r="I173" s="68" t="s">
        <v>38</v>
      </c>
      <c r="J173" s="69">
        <f t="shared" si="14"/>
        <v>1</v>
      </c>
      <c r="K173" s="67" t="s">
        <v>39</v>
      </c>
      <c r="L173" s="67" t="s">
        <v>4</v>
      </c>
      <c r="M173" s="40"/>
      <c r="N173" s="39"/>
      <c r="O173" s="39"/>
      <c r="P173" s="41"/>
      <c r="Q173" s="39"/>
      <c r="R173" s="39"/>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33">
        <f t="shared" si="15"/>
        <v>17360</v>
      </c>
      <c r="BB173" s="42">
        <f t="shared" si="16"/>
        <v>17360</v>
      </c>
      <c r="BC173" s="43" t="str">
        <f t="shared" si="17"/>
        <v>INR  Seventeen Thousand Three Hundred &amp; Sixty  Only</v>
      </c>
      <c r="IA173" s="1">
        <v>2.6</v>
      </c>
      <c r="IB173" s="53" t="s">
        <v>344</v>
      </c>
      <c r="IC173" s="1" t="s">
        <v>409</v>
      </c>
      <c r="ID173" s="1">
        <v>4</v>
      </c>
      <c r="IE173" s="3" t="s">
        <v>371</v>
      </c>
    </row>
    <row r="174" spans="1:239" ht="54" customHeight="1">
      <c r="A174" s="55">
        <v>2.61</v>
      </c>
      <c r="B174" s="70" t="s">
        <v>345</v>
      </c>
      <c r="C174" s="57" t="s">
        <v>410</v>
      </c>
      <c r="D174" s="71">
        <v>2</v>
      </c>
      <c r="E174" s="72" t="s">
        <v>371</v>
      </c>
      <c r="F174" s="73">
        <v>1672</v>
      </c>
      <c r="G174" s="66">
        <v>37800</v>
      </c>
      <c r="H174" s="67"/>
      <c r="I174" s="68" t="s">
        <v>38</v>
      </c>
      <c r="J174" s="69">
        <f t="shared" si="14"/>
        <v>1</v>
      </c>
      <c r="K174" s="67" t="s">
        <v>39</v>
      </c>
      <c r="L174" s="67" t="s">
        <v>4</v>
      </c>
      <c r="M174" s="40"/>
      <c r="N174" s="39"/>
      <c r="O174" s="39"/>
      <c r="P174" s="41"/>
      <c r="Q174" s="39"/>
      <c r="R174" s="39"/>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33">
        <f t="shared" si="15"/>
        <v>3344</v>
      </c>
      <c r="BB174" s="42">
        <f t="shared" si="16"/>
        <v>3344</v>
      </c>
      <c r="BC174" s="43" t="str">
        <f t="shared" si="17"/>
        <v>INR  Three Thousand Three Hundred &amp; Forty Four  Only</v>
      </c>
      <c r="IA174" s="1">
        <v>2.61</v>
      </c>
      <c r="IB174" s="53" t="s">
        <v>345</v>
      </c>
      <c r="IC174" s="1" t="s">
        <v>410</v>
      </c>
      <c r="ID174" s="1">
        <v>2</v>
      </c>
      <c r="IE174" s="3" t="s">
        <v>371</v>
      </c>
    </row>
    <row r="175" spans="1:239" ht="50.25" customHeight="1">
      <c r="A175" s="55">
        <v>2.62</v>
      </c>
      <c r="B175" s="76" t="s">
        <v>346</v>
      </c>
      <c r="C175" s="57" t="s">
        <v>411</v>
      </c>
      <c r="D175" s="71">
        <v>6</v>
      </c>
      <c r="E175" s="72" t="s">
        <v>371</v>
      </c>
      <c r="F175" s="72">
        <v>89</v>
      </c>
      <c r="G175" s="66">
        <v>37800</v>
      </c>
      <c r="H175" s="67"/>
      <c r="I175" s="68" t="s">
        <v>38</v>
      </c>
      <c r="J175" s="69">
        <f t="shared" si="14"/>
        <v>1</v>
      </c>
      <c r="K175" s="67" t="s">
        <v>39</v>
      </c>
      <c r="L175" s="67" t="s">
        <v>4</v>
      </c>
      <c r="M175" s="40"/>
      <c r="N175" s="39"/>
      <c r="O175" s="39"/>
      <c r="P175" s="41"/>
      <c r="Q175" s="39"/>
      <c r="R175" s="39"/>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33">
        <f t="shared" si="15"/>
        <v>534</v>
      </c>
      <c r="BB175" s="42">
        <f t="shared" si="16"/>
        <v>534</v>
      </c>
      <c r="BC175" s="43" t="str">
        <f t="shared" si="17"/>
        <v>INR  Five Hundred &amp; Thirty Four  Only</v>
      </c>
      <c r="IA175" s="1">
        <v>2.62</v>
      </c>
      <c r="IB175" s="53" t="s">
        <v>346</v>
      </c>
      <c r="IC175" s="1" t="s">
        <v>411</v>
      </c>
      <c r="ID175" s="1">
        <v>6</v>
      </c>
      <c r="IE175" s="3" t="s">
        <v>371</v>
      </c>
    </row>
    <row r="176" spans="1:239" ht="123" customHeight="1">
      <c r="A176" s="55">
        <v>2.63</v>
      </c>
      <c r="B176" s="70" t="s">
        <v>347</v>
      </c>
      <c r="C176" s="57" t="s">
        <v>412</v>
      </c>
      <c r="D176" s="71">
        <v>2</v>
      </c>
      <c r="E176" s="72" t="s">
        <v>373</v>
      </c>
      <c r="F176" s="73">
        <v>1295.05</v>
      </c>
      <c r="G176" s="66">
        <v>37800</v>
      </c>
      <c r="H176" s="67"/>
      <c r="I176" s="68" t="s">
        <v>38</v>
      </c>
      <c r="J176" s="69">
        <f t="shared" si="14"/>
        <v>1</v>
      </c>
      <c r="K176" s="67" t="s">
        <v>39</v>
      </c>
      <c r="L176" s="67" t="s">
        <v>4</v>
      </c>
      <c r="M176" s="40"/>
      <c r="N176" s="39"/>
      <c r="O176" s="39"/>
      <c r="P176" s="41"/>
      <c r="Q176" s="39"/>
      <c r="R176" s="39"/>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33">
        <f t="shared" si="15"/>
        <v>2590</v>
      </c>
      <c r="BB176" s="42">
        <f t="shared" si="16"/>
        <v>2590</v>
      </c>
      <c r="BC176" s="43" t="str">
        <f t="shared" si="17"/>
        <v>INR  Two Thousand Five Hundred &amp; Ninety  Only</v>
      </c>
      <c r="IA176" s="1">
        <v>2.63</v>
      </c>
      <c r="IB176" s="53" t="s">
        <v>347</v>
      </c>
      <c r="IC176" s="1" t="s">
        <v>412</v>
      </c>
      <c r="ID176" s="1">
        <v>2</v>
      </c>
      <c r="IE176" s="3" t="s">
        <v>373</v>
      </c>
    </row>
    <row r="177" spans="1:239" ht="53.25" customHeight="1">
      <c r="A177" s="55">
        <v>2.64</v>
      </c>
      <c r="B177" s="70" t="s">
        <v>348</v>
      </c>
      <c r="C177" s="57" t="s">
        <v>413</v>
      </c>
      <c r="D177" s="72">
        <v>25</v>
      </c>
      <c r="E177" s="72" t="s">
        <v>374</v>
      </c>
      <c r="F177" s="73">
        <v>140</v>
      </c>
      <c r="G177" s="66">
        <v>37800</v>
      </c>
      <c r="H177" s="67"/>
      <c r="I177" s="68" t="s">
        <v>38</v>
      </c>
      <c r="J177" s="69">
        <f t="shared" si="14"/>
        <v>1</v>
      </c>
      <c r="K177" s="67" t="s">
        <v>39</v>
      </c>
      <c r="L177" s="67" t="s">
        <v>4</v>
      </c>
      <c r="M177" s="40"/>
      <c r="N177" s="39"/>
      <c r="O177" s="39"/>
      <c r="P177" s="41"/>
      <c r="Q177" s="39"/>
      <c r="R177" s="39"/>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33">
        <f t="shared" si="15"/>
        <v>3500</v>
      </c>
      <c r="BB177" s="42">
        <f t="shared" si="16"/>
        <v>3500</v>
      </c>
      <c r="BC177" s="43" t="str">
        <f t="shared" si="17"/>
        <v>INR  Three Thousand Five Hundred    Only</v>
      </c>
      <c r="IA177" s="1">
        <v>2.64</v>
      </c>
      <c r="IB177" s="53" t="s">
        <v>348</v>
      </c>
      <c r="IC177" s="1" t="s">
        <v>413</v>
      </c>
      <c r="ID177" s="1">
        <v>25</v>
      </c>
      <c r="IE177" s="3" t="s">
        <v>374</v>
      </c>
    </row>
    <row r="178" spans="1:237" ht="42" customHeight="1">
      <c r="A178" s="55">
        <v>2.65</v>
      </c>
      <c r="B178" s="70" t="s">
        <v>349</v>
      </c>
      <c r="C178" s="57" t="s">
        <v>414</v>
      </c>
      <c r="D178" s="82"/>
      <c r="E178" s="83"/>
      <c r="F178" s="83"/>
      <c r="G178" s="83"/>
      <c r="H178" s="83"/>
      <c r="I178" s="83"/>
      <c r="J178" s="83"/>
      <c r="K178" s="83"/>
      <c r="L178" s="83"/>
      <c r="M178" s="83"/>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5"/>
      <c r="IA178" s="1">
        <v>2.65</v>
      </c>
      <c r="IB178" s="53" t="s">
        <v>349</v>
      </c>
      <c r="IC178" s="1" t="s">
        <v>414</v>
      </c>
    </row>
    <row r="179" spans="1:239" ht="30">
      <c r="A179" s="55">
        <v>2.66</v>
      </c>
      <c r="B179" s="70" t="s">
        <v>350</v>
      </c>
      <c r="C179" s="57" t="s">
        <v>415</v>
      </c>
      <c r="D179" s="71">
        <v>5</v>
      </c>
      <c r="E179" s="72" t="s">
        <v>371</v>
      </c>
      <c r="F179" s="73">
        <v>96</v>
      </c>
      <c r="G179" s="66">
        <v>37800</v>
      </c>
      <c r="H179" s="67"/>
      <c r="I179" s="68" t="s">
        <v>38</v>
      </c>
      <c r="J179" s="69">
        <f t="shared" si="14"/>
        <v>1</v>
      </c>
      <c r="K179" s="67" t="s">
        <v>39</v>
      </c>
      <c r="L179" s="67" t="s">
        <v>4</v>
      </c>
      <c r="M179" s="40"/>
      <c r="N179" s="39"/>
      <c r="O179" s="39"/>
      <c r="P179" s="41"/>
      <c r="Q179" s="39"/>
      <c r="R179" s="39"/>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33">
        <f t="shared" si="15"/>
        <v>480</v>
      </c>
      <c r="BB179" s="42">
        <f t="shared" si="16"/>
        <v>480</v>
      </c>
      <c r="BC179" s="43" t="str">
        <f t="shared" si="17"/>
        <v>INR  Four Hundred &amp; Eighty  Only</v>
      </c>
      <c r="IA179" s="1">
        <v>2.66</v>
      </c>
      <c r="IB179" s="53" t="s">
        <v>350</v>
      </c>
      <c r="IC179" s="1" t="s">
        <v>415</v>
      </c>
      <c r="ID179" s="1">
        <v>5</v>
      </c>
      <c r="IE179" s="3" t="s">
        <v>371</v>
      </c>
    </row>
    <row r="180" spans="1:239" ht="60">
      <c r="A180" s="55">
        <v>2.67</v>
      </c>
      <c r="B180" s="70" t="s">
        <v>351</v>
      </c>
      <c r="C180" s="57" t="s">
        <v>416</v>
      </c>
      <c r="D180" s="71">
        <v>10</v>
      </c>
      <c r="E180" s="72" t="s">
        <v>371</v>
      </c>
      <c r="F180" s="73">
        <v>74</v>
      </c>
      <c r="G180" s="66">
        <v>37800</v>
      </c>
      <c r="H180" s="67"/>
      <c r="I180" s="68" t="s">
        <v>38</v>
      </c>
      <c r="J180" s="69">
        <f t="shared" si="14"/>
        <v>1</v>
      </c>
      <c r="K180" s="67" t="s">
        <v>39</v>
      </c>
      <c r="L180" s="67" t="s">
        <v>4</v>
      </c>
      <c r="M180" s="40"/>
      <c r="N180" s="39"/>
      <c r="O180" s="39"/>
      <c r="P180" s="41"/>
      <c r="Q180" s="39"/>
      <c r="R180" s="39"/>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33">
        <f t="shared" si="15"/>
        <v>740</v>
      </c>
      <c r="BB180" s="42">
        <f t="shared" si="16"/>
        <v>740</v>
      </c>
      <c r="BC180" s="43" t="str">
        <f t="shared" si="17"/>
        <v>INR  Seven Hundred &amp; Forty  Only</v>
      </c>
      <c r="IA180" s="1">
        <v>2.67</v>
      </c>
      <c r="IB180" s="53" t="s">
        <v>351</v>
      </c>
      <c r="IC180" s="1" t="s">
        <v>416</v>
      </c>
      <c r="ID180" s="1">
        <v>10</v>
      </c>
      <c r="IE180" s="3" t="s">
        <v>371</v>
      </c>
    </row>
    <row r="181" spans="1:239" ht="31.5" customHeight="1">
      <c r="A181" s="55">
        <v>2.68</v>
      </c>
      <c r="B181" s="70" t="s">
        <v>352</v>
      </c>
      <c r="C181" s="57" t="s">
        <v>417</v>
      </c>
      <c r="D181" s="71">
        <v>10</v>
      </c>
      <c r="E181" s="72" t="s">
        <v>371</v>
      </c>
      <c r="F181" s="73">
        <v>66</v>
      </c>
      <c r="G181" s="66">
        <v>37800</v>
      </c>
      <c r="H181" s="67"/>
      <c r="I181" s="68" t="s">
        <v>38</v>
      </c>
      <c r="J181" s="69">
        <f t="shared" si="14"/>
        <v>1</v>
      </c>
      <c r="K181" s="67" t="s">
        <v>39</v>
      </c>
      <c r="L181" s="67" t="s">
        <v>4</v>
      </c>
      <c r="M181" s="40"/>
      <c r="N181" s="39"/>
      <c r="O181" s="39"/>
      <c r="P181" s="41"/>
      <c r="Q181" s="39"/>
      <c r="R181" s="39"/>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33">
        <f t="shared" si="15"/>
        <v>660</v>
      </c>
      <c r="BB181" s="42">
        <f t="shared" si="16"/>
        <v>660</v>
      </c>
      <c r="BC181" s="43" t="str">
        <f t="shared" si="17"/>
        <v>INR  Six Hundred &amp; Sixty  Only</v>
      </c>
      <c r="IA181" s="1">
        <v>2.68</v>
      </c>
      <c r="IB181" s="53" t="s">
        <v>352</v>
      </c>
      <c r="IC181" s="1" t="s">
        <v>417</v>
      </c>
      <c r="ID181" s="1">
        <v>10</v>
      </c>
      <c r="IE181" s="3" t="s">
        <v>371</v>
      </c>
    </row>
    <row r="182" spans="1:239" ht="45">
      <c r="A182" s="55">
        <v>2.69</v>
      </c>
      <c r="B182" s="70" t="s">
        <v>353</v>
      </c>
      <c r="C182" s="57" t="s">
        <v>418</v>
      </c>
      <c r="D182" s="71">
        <v>5</v>
      </c>
      <c r="E182" s="72" t="s">
        <v>371</v>
      </c>
      <c r="F182" s="73">
        <v>50</v>
      </c>
      <c r="G182" s="66">
        <v>37800</v>
      </c>
      <c r="H182" s="67"/>
      <c r="I182" s="68" t="s">
        <v>38</v>
      </c>
      <c r="J182" s="69">
        <f t="shared" si="14"/>
        <v>1</v>
      </c>
      <c r="K182" s="67" t="s">
        <v>39</v>
      </c>
      <c r="L182" s="67" t="s">
        <v>4</v>
      </c>
      <c r="M182" s="40"/>
      <c r="N182" s="39"/>
      <c r="O182" s="39"/>
      <c r="P182" s="41"/>
      <c r="Q182" s="39"/>
      <c r="R182" s="39"/>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33">
        <f t="shared" si="15"/>
        <v>250</v>
      </c>
      <c r="BB182" s="42">
        <f t="shared" si="16"/>
        <v>250</v>
      </c>
      <c r="BC182" s="43" t="str">
        <f t="shared" si="17"/>
        <v>INR  Two Hundred &amp; Fifty  Only</v>
      </c>
      <c r="IA182" s="1">
        <v>2.69</v>
      </c>
      <c r="IB182" s="53" t="s">
        <v>353</v>
      </c>
      <c r="IC182" s="1" t="s">
        <v>418</v>
      </c>
      <c r="ID182" s="1">
        <v>5</v>
      </c>
      <c r="IE182" s="3" t="s">
        <v>371</v>
      </c>
    </row>
    <row r="183" spans="1:239" ht="38.25" customHeight="1">
      <c r="A183" s="55">
        <v>2.7</v>
      </c>
      <c r="B183" s="70" t="s">
        <v>354</v>
      </c>
      <c r="C183" s="57" t="s">
        <v>419</v>
      </c>
      <c r="D183" s="72">
        <v>75</v>
      </c>
      <c r="E183" s="72" t="s">
        <v>374</v>
      </c>
      <c r="F183" s="73">
        <v>179</v>
      </c>
      <c r="G183" s="66">
        <v>37800</v>
      </c>
      <c r="H183" s="67"/>
      <c r="I183" s="68" t="s">
        <v>38</v>
      </c>
      <c r="J183" s="69">
        <f t="shared" si="14"/>
        <v>1</v>
      </c>
      <c r="K183" s="67" t="s">
        <v>39</v>
      </c>
      <c r="L183" s="67" t="s">
        <v>4</v>
      </c>
      <c r="M183" s="40"/>
      <c r="N183" s="39"/>
      <c r="O183" s="39"/>
      <c r="P183" s="41"/>
      <c r="Q183" s="39"/>
      <c r="R183" s="39"/>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33">
        <f t="shared" si="15"/>
        <v>13425</v>
      </c>
      <c r="BB183" s="42">
        <f t="shared" si="16"/>
        <v>13425</v>
      </c>
      <c r="BC183" s="43" t="str">
        <f t="shared" si="17"/>
        <v>INR  Thirteen Thousand Four Hundred &amp; Twenty Five  Only</v>
      </c>
      <c r="IA183" s="1">
        <v>2.7</v>
      </c>
      <c r="IB183" s="53" t="s">
        <v>354</v>
      </c>
      <c r="IC183" s="1" t="s">
        <v>419</v>
      </c>
      <c r="ID183" s="1">
        <v>75</v>
      </c>
      <c r="IE183" s="3" t="s">
        <v>374</v>
      </c>
    </row>
    <row r="184" spans="1:237" ht="42" customHeight="1">
      <c r="A184" s="55">
        <v>2.71</v>
      </c>
      <c r="B184" s="70" t="s">
        <v>355</v>
      </c>
      <c r="C184" s="57" t="s">
        <v>420</v>
      </c>
      <c r="D184" s="82"/>
      <c r="E184" s="83"/>
      <c r="F184" s="83"/>
      <c r="G184" s="83"/>
      <c r="H184" s="83"/>
      <c r="I184" s="83"/>
      <c r="J184" s="83"/>
      <c r="K184" s="83"/>
      <c r="L184" s="83"/>
      <c r="M184" s="83"/>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5"/>
      <c r="IA184" s="1">
        <v>2.71</v>
      </c>
      <c r="IB184" s="53" t="s">
        <v>355</v>
      </c>
      <c r="IC184" s="1" t="s">
        <v>420</v>
      </c>
    </row>
    <row r="185" spans="1:239" ht="30">
      <c r="A185" s="55">
        <v>2.72</v>
      </c>
      <c r="B185" s="70" t="s">
        <v>350</v>
      </c>
      <c r="C185" s="57" t="s">
        <v>421</v>
      </c>
      <c r="D185" s="71">
        <v>15</v>
      </c>
      <c r="E185" s="72" t="s">
        <v>371</v>
      </c>
      <c r="F185" s="73">
        <v>94</v>
      </c>
      <c r="G185" s="66">
        <v>37800</v>
      </c>
      <c r="H185" s="67"/>
      <c r="I185" s="68" t="s">
        <v>38</v>
      </c>
      <c r="J185" s="69">
        <f t="shared" si="14"/>
        <v>1</v>
      </c>
      <c r="K185" s="67" t="s">
        <v>39</v>
      </c>
      <c r="L185" s="67" t="s">
        <v>4</v>
      </c>
      <c r="M185" s="40"/>
      <c r="N185" s="39"/>
      <c r="O185" s="39"/>
      <c r="P185" s="41"/>
      <c r="Q185" s="39"/>
      <c r="R185" s="39"/>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33">
        <f t="shared" si="15"/>
        <v>1410</v>
      </c>
      <c r="BB185" s="42">
        <f t="shared" si="16"/>
        <v>1410</v>
      </c>
      <c r="BC185" s="43" t="str">
        <f t="shared" si="17"/>
        <v>INR  One Thousand Four Hundred &amp; Ten  Only</v>
      </c>
      <c r="IA185" s="1">
        <v>2.72</v>
      </c>
      <c r="IB185" s="53" t="s">
        <v>350</v>
      </c>
      <c r="IC185" s="1" t="s">
        <v>421</v>
      </c>
      <c r="ID185" s="1">
        <v>15</v>
      </c>
      <c r="IE185" s="3" t="s">
        <v>371</v>
      </c>
    </row>
    <row r="186" spans="1:239" ht="60">
      <c r="A186" s="55">
        <v>2.73</v>
      </c>
      <c r="B186" s="70" t="s">
        <v>351</v>
      </c>
      <c r="C186" s="57" t="s">
        <v>422</v>
      </c>
      <c r="D186" s="71">
        <v>25</v>
      </c>
      <c r="E186" s="72" t="s">
        <v>371</v>
      </c>
      <c r="F186" s="73">
        <v>80</v>
      </c>
      <c r="G186" s="66">
        <v>37800</v>
      </c>
      <c r="H186" s="67"/>
      <c r="I186" s="68" t="s">
        <v>38</v>
      </c>
      <c r="J186" s="69">
        <f t="shared" si="14"/>
        <v>1</v>
      </c>
      <c r="K186" s="67" t="s">
        <v>39</v>
      </c>
      <c r="L186" s="67" t="s">
        <v>4</v>
      </c>
      <c r="M186" s="40"/>
      <c r="N186" s="39"/>
      <c r="O186" s="39"/>
      <c r="P186" s="41"/>
      <c r="Q186" s="39"/>
      <c r="R186" s="39"/>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33">
        <f t="shared" si="15"/>
        <v>2000</v>
      </c>
      <c r="BB186" s="42">
        <f t="shared" si="16"/>
        <v>2000</v>
      </c>
      <c r="BC186" s="43" t="str">
        <f t="shared" si="17"/>
        <v>INR  Two Thousand    Only</v>
      </c>
      <c r="IA186" s="1">
        <v>2.73</v>
      </c>
      <c r="IB186" s="53" t="s">
        <v>351</v>
      </c>
      <c r="IC186" s="1" t="s">
        <v>422</v>
      </c>
      <c r="ID186" s="1">
        <v>25</v>
      </c>
      <c r="IE186" s="3" t="s">
        <v>371</v>
      </c>
    </row>
    <row r="187" spans="1:239" ht="30.75" customHeight="1">
      <c r="A187" s="55">
        <v>2.74</v>
      </c>
      <c r="B187" s="70" t="s">
        <v>352</v>
      </c>
      <c r="C187" s="57" t="s">
        <v>423</v>
      </c>
      <c r="D187" s="71">
        <v>20</v>
      </c>
      <c r="E187" s="72" t="s">
        <v>371</v>
      </c>
      <c r="F187" s="73">
        <v>96</v>
      </c>
      <c r="G187" s="66">
        <v>37800</v>
      </c>
      <c r="H187" s="67"/>
      <c r="I187" s="68" t="s">
        <v>38</v>
      </c>
      <c r="J187" s="69">
        <f t="shared" si="14"/>
        <v>1</v>
      </c>
      <c r="K187" s="67" t="s">
        <v>39</v>
      </c>
      <c r="L187" s="67" t="s">
        <v>4</v>
      </c>
      <c r="M187" s="40"/>
      <c r="N187" s="39"/>
      <c r="O187" s="39"/>
      <c r="P187" s="41"/>
      <c r="Q187" s="39"/>
      <c r="R187" s="39"/>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33">
        <f t="shared" si="15"/>
        <v>1920</v>
      </c>
      <c r="BB187" s="42">
        <f t="shared" si="16"/>
        <v>1920</v>
      </c>
      <c r="BC187" s="43" t="str">
        <f t="shared" si="17"/>
        <v>INR  One Thousand Nine Hundred &amp; Twenty  Only</v>
      </c>
      <c r="IA187" s="1">
        <v>2.74</v>
      </c>
      <c r="IB187" s="53" t="s">
        <v>352</v>
      </c>
      <c r="IC187" s="1" t="s">
        <v>423</v>
      </c>
      <c r="ID187" s="1">
        <v>20</v>
      </c>
      <c r="IE187" s="3" t="s">
        <v>371</v>
      </c>
    </row>
    <row r="188" spans="1:239" ht="34.5" customHeight="1">
      <c r="A188" s="55">
        <v>2.75</v>
      </c>
      <c r="B188" s="70" t="s">
        <v>353</v>
      </c>
      <c r="C188" s="57" t="s">
        <v>424</v>
      </c>
      <c r="D188" s="71">
        <v>5</v>
      </c>
      <c r="E188" s="72" t="s">
        <v>371</v>
      </c>
      <c r="F188" s="73">
        <v>100</v>
      </c>
      <c r="G188" s="66">
        <v>37800</v>
      </c>
      <c r="H188" s="67"/>
      <c r="I188" s="68" t="s">
        <v>38</v>
      </c>
      <c r="J188" s="69">
        <f t="shared" si="14"/>
        <v>1</v>
      </c>
      <c r="K188" s="67" t="s">
        <v>39</v>
      </c>
      <c r="L188" s="67" t="s">
        <v>4</v>
      </c>
      <c r="M188" s="40"/>
      <c r="N188" s="39"/>
      <c r="O188" s="39"/>
      <c r="P188" s="41"/>
      <c r="Q188" s="39"/>
      <c r="R188" s="39"/>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33">
        <f t="shared" si="15"/>
        <v>500</v>
      </c>
      <c r="BB188" s="42">
        <f t="shared" si="16"/>
        <v>500</v>
      </c>
      <c r="BC188" s="43" t="str">
        <f t="shared" si="17"/>
        <v>INR  Five Hundred    Only</v>
      </c>
      <c r="IA188" s="1">
        <v>2.75</v>
      </c>
      <c r="IB188" s="53" t="s">
        <v>353</v>
      </c>
      <c r="IC188" s="1" t="s">
        <v>424</v>
      </c>
      <c r="ID188" s="1">
        <v>5</v>
      </c>
      <c r="IE188" s="3" t="s">
        <v>371</v>
      </c>
    </row>
    <row r="189" spans="1:239" ht="54" customHeight="1">
      <c r="A189" s="55">
        <v>2.76</v>
      </c>
      <c r="B189" s="70" t="s">
        <v>356</v>
      </c>
      <c r="C189" s="57" t="s">
        <v>425</v>
      </c>
      <c r="D189" s="72">
        <v>8</v>
      </c>
      <c r="E189" s="72" t="s">
        <v>375</v>
      </c>
      <c r="F189" s="73">
        <v>735</v>
      </c>
      <c r="G189" s="66">
        <v>37800</v>
      </c>
      <c r="H189" s="67"/>
      <c r="I189" s="68" t="s">
        <v>38</v>
      </c>
      <c r="J189" s="69">
        <f t="shared" si="14"/>
        <v>1</v>
      </c>
      <c r="K189" s="67" t="s">
        <v>39</v>
      </c>
      <c r="L189" s="67" t="s">
        <v>4</v>
      </c>
      <c r="M189" s="40"/>
      <c r="N189" s="39"/>
      <c r="O189" s="39"/>
      <c r="P189" s="41"/>
      <c r="Q189" s="39"/>
      <c r="R189" s="39"/>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33">
        <f t="shared" si="15"/>
        <v>5880</v>
      </c>
      <c r="BB189" s="42">
        <f t="shared" si="16"/>
        <v>5880</v>
      </c>
      <c r="BC189" s="43" t="str">
        <f t="shared" si="17"/>
        <v>INR  Five Thousand Eight Hundred &amp; Eighty  Only</v>
      </c>
      <c r="IA189" s="1">
        <v>2.76</v>
      </c>
      <c r="IB189" s="53" t="s">
        <v>356</v>
      </c>
      <c r="IC189" s="1" t="s">
        <v>425</v>
      </c>
      <c r="ID189" s="1">
        <v>8</v>
      </c>
      <c r="IE189" s="3" t="s">
        <v>375</v>
      </c>
    </row>
    <row r="190" spans="1:237" ht="38.25" customHeight="1">
      <c r="A190" s="55">
        <v>2.77</v>
      </c>
      <c r="B190" s="70" t="s">
        <v>357</v>
      </c>
      <c r="C190" s="57" t="s">
        <v>426</v>
      </c>
      <c r="D190" s="82"/>
      <c r="E190" s="83"/>
      <c r="F190" s="83"/>
      <c r="G190" s="83"/>
      <c r="H190" s="83"/>
      <c r="I190" s="83"/>
      <c r="J190" s="83"/>
      <c r="K190" s="83"/>
      <c r="L190" s="83"/>
      <c r="M190" s="83"/>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5"/>
      <c r="IA190" s="1">
        <v>2.77</v>
      </c>
      <c r="IB190" s="53" t="s">
        <v>357</v>
      </c>
      <c r="IC190" s="1" t="s">
        <v>426</v>
      </c>
    </row>
    <row r="191" spans="1:239" ht="24.75" customHeight="1">
      <c r="A191" s="55">
        <v>2.78</v>
      </c>
      <c r="B191" s="70" t="s">
        <v>358</v>
      </c>
      <c r="C191" s="57" t="s">
        <v>427</v>
      </c>
      <c r="D191" s="72">
        <f>D189</f>
        <v>8</v>
      </c>
      <c r="E191" s="72" t="s">
        <v>266</v>
      </c>
      <c r="F191" s="73">
        <v>334</v>
      </c>
      <c r="G191" s="66">
        <v>37800</v>
      </c>
      <c r="H191" s="67"/>
      <c r="I191" s="68" t="s">
        <v>38</v>
      </c>
      <c r="J191" s="69">
        <f t="shared" si="14"/>
        <v>1</v>
      </c>
      <c r="K191" s="67" t="s">
        <v>39</v>
      </c>
      <c r="L191" s="67" t="s">
        <v>4</v>
      </c>
      <c r="M191" s="40"/>
      <c r="N191" s="39"/>
      <c r="O191" s="39"/>
      <c r="P191" s="41"/>
      <c r="Q191" s="39"/>
      <c r="R191" s="39"/>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33">
        <f t="shared" si="15"/>
        <v>2672</v>
      </c>
      <c r="BB191" s="42">
        <f t="shared" si="16"/>
        <v>2672</v>
      </c>
      <c r="BC191" s="43" t="str">
        <f t="shared" si="17"/>
        <v>INR  Two Thousand Six Hundred &amp; Seventy Two  Only</v>
      </c>
      <c r="IA191" s="1">
        <v>2.78</v>
      </c>
      <c r="IB191" s="53" t="s">
        <v>358</v>
      </c>
      <c r="IC191" s="1" t="s">
        <v>427</v>
      </c>
      <c r="ID191" s="1">
        <v>8</v>
      </c>
      <c r="IE191" s="3" t="s">
        <v>266</v>
      </c>
    </row>
    <row r="192" spans="1:239" ht="30">
      <c r="A192" s="55">
        <v>2.79</v>
      </c>
      <c r="B192" s="70" t="s">
        <v>359</v>
      </c>
      <c r="C192" s="57" t="s">
        <v>428</v>
      </c>
      <c r="D192" s="72">
        <f>D191</f>
        <v>8</v>
      </c>
      <c r="E192" s="72" t="s">
        <v>266</v>
      </c>
      <c r="F192" s="73">
        <v>213</v>
      </c>
      <c r="G192" s="66">
        <v>37800</v>
      </c>
      <c r="H192" s="67"/>
      <c r="I192" s="68" t="s">
        <v>38</v>
      </c>
      <c r="J192" s="69">
        <f t="shared" si="14"/>
        <v>1</v>
      </c>
      <c r="K192" s="67" t="s">
        <v>39</v>
      </c>
      <c r="L192" s="67" t="s">
        <v>4</v>
      </c>
      <c r="M192" s="40"/>
      <c r="N192" s="39"/>
      <c r="O192" s="39"/>
      <c r="P192" s="41"/>
      <c r="Q192" s="39"/>
      <c r="R192" s="39"/>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33">
        <f t="shared" si="15"/>
        <v>1704</v>
      </c>
      <c r="BB192" s="42">
        <f t="shared" si="16"/>
        <v>1704</v>
      </c>
      <c r="BC192" s="43" t="str">
        <f t="shared" si="17"/>
        <v>INR  One Thousand Seven Hundred &amp; Four  Only</v>
      </c>
      <c r="IA192" s="1">
        <v>2.79</v>
      </c>
      <c r="IB192" s="53" t="s">
        <v>359</v>
      </c>
      <c r="IC192" s="1" t="s">
        <v>428</v>
      </c>
      <c r="ID192" s="1">
        <v>8</v>
      </c>
      <c r="IE192" s="3" t="s">
        <v>266</v>
      </c>
    </row>
    <row r="193" spans="1:239" ht="30">
      <c r="A193" s="55">
        <v>2.8</v>
      </c>
      <c r="B193" s="70" t="s">
        <v>360</v>
      </c>
      <c r="C193" s="57" t="s">
        <v>429</v>
      </c>
      <c r="D193" s="71">
        <v>2</v>
      </c>
      <c r="E193" s="72" t="s">
        <v>371</v>
      </c>
      <c r="F193" s="73">
        <v>397</v>
      </c>
      <c r="G193" s="66">
        <v>37800</v>
      </c>
      <c r="H193" s="67"/>
      <c r="I193" s="68" t="s">
        <v>38</v>
      </c>
      <c r="J193" s="69">
        <f t="shared" si="14"/>
        <v>1</v>
      </c>
      <c r="K193" s="67" t="s">
        <v>39</v>
      </c>
      <c r="L193" s="67" t="s">
        <v>4</v>
      </c>
      <c r="M193" s="40"/>
      <c r="N193" s="39"/>
      <c r="O193" s="39"/>
      <c r="P193" s="41"/>
      <c r="Q193" s="39"/>
      <c r="R193" s="39"/>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33">
        <f t="shared" si="15"/>
        <v>794</v>
      </c>
      <c r="BB193" s="42">
        <f t="shared" si="16"/>
        <v>794</v>
      </c>
      <c r="BC193" s="43" t="str">
        <f t="shared" si="17"/>
        <v>INR  Seven Hundred &amp; Ninety Four  Only</v>
      </c>
      <c r="IA193" s="1">
        <v>2.8</v>
      </c>
      <c r="IB193" s="53" t="s">
        <v>360</v>
      </c>
      <c r="IC193" s="1" t="s">
        <v>429</v>
      </c>
      <c r="ID193" s="1">
        <v>2</v>
      </c>
      <c r="IE193" s="3" t="s">
        <v>371</v>
      </c>
    </row>
    <row r="194" spans="1:239" ht="30">
      <c r="A194" s="55">
        <v>2.81</v>
      </c>
      <c r="B194" s="70" t="s">
        <v>361</v>
      </c>
      <c r="C194" s="57" t="s">
        <v>430</v>
      </c>
      <c r="D194" s="71">
        <v>4</v>
      </c>
      <c r="E194" s="72" t="s">
        <v>371</v>
      </c>
      <c r="F194" s="73">
        <v>524</v>
      </c>
      <c r="G194" s="66">
        <v>37800</v>
      </c>
      <c r="H194" s="67"/>
      <c r="I194" s="68" t="s">
        <v>38</v>
      </c>
      <c r="J194" s="69">
        <f t="shared" si="14"/>
        <v>1</v>
      </c>
      <c r="K194" s="67" t="s">
        <v>39</v>
      </c>
      <c r="L194" s="67" t="s">
        <v>4</v>
      </c>
      <c r="M194" s="40"/>
      <c r="N194" s="39"/>
      <c r="O194" s="39"/>
      <c r="P194" s="41"/>
      <c r="Q194" s="39"/>
      <c r="R194" s="39"/>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33">
        <f t="shared" si="15"/>
        <v>2096</v>
      </c>
      <c r="BB194" s="42">
        <f t="shared" si="16"/>
        <v>2096</v>
      </c>
      <c r="BC194" s="43" t="str">
        <f t="shared" si="17"/>
        <v>INR  Two Thousand  &amp;Ninety Six  Only</v>
      </c>
      <c r="IA194" s="1">
        <v>2.81</v>
      </c>
      <c r="IB194" s="53" t="s">
        <v>361</v>
      </c>
      <c r="IC194" s="1" t="s">
        <v>430</v>
      </c>
      <c r="ID194" s="1">
        <v>4</v>
      </c>
      <c r="IE194" s="3" t="s">
        <v>371</v>
      </c>
    </row>
    <row r="195" spans="1:239" ht="27" customHeight="1">
      <c r="A195" s="55">
        <v>2.82</v>
      </c>
      <c r="B195" s="70" t="s">
        <v>362</v>
      </c>
      <c r="C195" s="57" t="s">
        <v>431</v>
      </c>
      <c r="D195" s="71">
        <v>2</v>
      </c>
      <c r="E195" s="72" t="s">
        <v>371</v>
      </c>
      <c r="F195" s="73">
        <v>383</v>
      </c>
      <c r="G195" s="66">
        <v>37800</v>
      </c>
      <c r="H195" s="67"/>
      <c r="I195" s="68" t="s">
        <v>38</v>
      </c>
      <c r="J195" s="69">
        <f t="shared" si="14"/>
        <v>1</v>
      </c>
      <c r="K195" s="67" t="s">
        <v>39</v>
      </c>
      <c r="L195" s="67" t="s">
        <v>4</v>
      </c>
      <c r="M195" s="40"/>
      <c r="N195" s="39"/>
      <c r="O195" s="39"/>
      <c r="P195" s="41"/>
      <c r="Q195" s="39"/>
      <c r="R195" s="39"/>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33">
        <f t="shared" si="15"/>
        <v>766</v>
      </c>
      <c r="BB195" s="42">
        <f t="shared" si="16"/>
        <v>766</v>
      </c>
      <c r="BC195" s="43" t="str">
        <f t="shared" si="17"/>
        <v>INR  Seven Hundred &amp; Sixty Six  Only</v>
      </c>
      <c r="IA195" s="1">
        <v>2.82</v>
      </c>
      <c r="IB195" s="53" t="s">
        <v>362</v>
      </c>
      <c r="IC195" s="1" t="s">
        <v>431</v>
      </c>
      <c r="ID195" s="1">
        <v>2</v>
      </c>
      <c r="IE195" s="3" t="s">
        <v>371</v>
      </c>
    </row>
    <row r="196" spans="1:239" ht="24" customHeight="1">
      <c r="A196" s="55">
        <v>2.83</v>
      </c>
      <c r="B196" s="70" t="s">
        <v>363</v>
      </c>
      <c r="C196" s="57" t="s">
        <v>432</v>
      </c>
      <c r="D196" s="71">
        <v>2</v>
      </c>
      <c r="E196" s="72" t="s">
        <v>371</v>
      </c>
      <c r="F196" s="73">
        <v>374</v>
      </c>
      <c r="G196" s="66">
        <v>37800</v>
      </c>
      <c r="H196" s="67"/>
      <c r="I196" s="68" t="s">
        <v>38</v>
      </c>
      <c r="J196" s="69">
        <f t="shared" si="14"/>
        <v>1</v>
      </c>
      <c r="K196" s="67" t="s">
        <v>39</v>
      </c>
      <c r="L196" s="67" t="s">
        <v>4</v>
      </c>
      <c r="M196" s="40"/>
      <c r="N196" s="39"/>
      <c r="O196" s="39"/>
      <c r="P196" s="41"/>
      <c r="Q196" s="39"/>
      <c r="R196" s="39"/>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33">
        <f t="shared" si="15"/>
        <v>748</v>
      </c>
      <c r="BB196" s="42">
        <f t="shared" si="16"/>
        <v>748</v>
      </c>
      <c r="BC196" s="43" t="str">
        <f t="shared" si="17"/>
        <v>INR  Seven Hundred &amp; Forty Eight  Only</v>
      </c>
      <c r="IA196" s="1">
        <v>2.83</v>
      </c>
      <c r="IB196" s="53" t="s">
        <v>363</v>
      </c>
      <c r="IC196" s="1" t="s">
        <v>432</v>
      </c>
      <c r="ID196" s="1">
        <v>2</v>
      </c>
      <c r="IE196" s="3" t="s">
        <v>371</v>
      </c>
    </row>
    <row r="197" spans="1:239" ht="20.25" customHeight="1">
      <c r="A197" s="55">
        <v>2.84</v>
      </c>
      <c r="B197" s="70" t="s">
        <v>364</v>
      </c>
      <c r="C197" s="57" t="s">
        <v>433</v>
      </c>
      <c r="D197" s="71">
        <f>D189*2</f>
        <v>16</v>
      </c>
      <c r="E197" s="72" t="s">
        <v>371</v>
      </c>
      <c r="F197" s="73">
        <v>78</v>
      </c>
      <c r="G197" s="66">
        <v>37800</v>
      </c>
      <c r="H197" s="67"/>
      <c r="I197" s="68" t="s">
        <v>38</v>
      </c>
      <c r="J197" s="69">
        <f t="shared" si="14"/>
        <v>1</v>
      </c>
      <c r="K197" s="67" t="s">
        <v>39</v>
      </c>
      <c r="L197" s="67" t="s">
        <v>4</v>
      </c>
      <c r="M197" s="40"/>
      <c r="N197" s="39"/>
      <c r="O197" s="39"/>
      <c r="P197" s="41"/>
      <c r="Q197" s="39"/>
      <c r="R197" s="39"/>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33">
        <f t="shared" si="15"/>
        <v>1248</v>
      </c>
      <c r="BB197" s="42">
        <f t="shared" si="16"/>
        <v>1248</v>
      </c>
      <c r="BC197" s="43" t="str">
        <f t="shared" si="17"/>
        <v>INR  One Thousand Two Hundred &amp; Forty Eight  Only</v>
      </c>
      <c r="IA197" s="1">
        <v>2.84</v>
      </c>
      <c r="IB197" s="53" t="s">
        <v>364</v>
      </c>
      <c r="IC197" s="1" t="s">
        <v>433</v>
      </c>
      <c r="ID197" s="1">
        <v>16</v>
      </c>
      <c r="IE197" s="3" t="s">
        <v>371</v>
      </c>
    </row>
    <row r="198" spans="1:239" ht="18.75" customHeight="1">
      <c r="A198" s="55">
        <v>2.85</v>
      </c>
      <c r="B198" s="70" t="s">
        <v>365</v>
      </c>
      <c r="C198" s="57" t="s">
        <v>434</v>
      </c>
      <c r="D198" s="71">
        <f>D197/2</f>
        <v>8</v>
      </c>
      <c r="E198" s="72" t="s">
        <v>371</v>
      </c>
      <c r="F198" s="73">
        <v>173</v>
      </c>
      <c r="G198" s="66">
        <v>37800</v>
      </c>
      <c r="H198" s="67"/>
      <c r="I198" s="68" t="s">
        <v>38</v>
      </c>
      <c r="J198" s="69">
        <f t="shared" si="14"/>
        <v>1</v>
      </c>
      <c r="K198" s="67" t="s">
        <v>39</v>
      </c>
      <c r="L198" s="67" t="s">
        <v>4</v>
      </c>
      <c r="M198" s="40"/>
      <c r="N198" s="39"/>
      <c r="O198" s="39"/>
      <c r="P198" s="41"/>
      <c r="Q198" s="39"/>
      <c r="R198" s="39"/>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33">
        <f t="shared" si="15"/>
        <v>1384</v>
      </c>
      <c r="BB198" s="42">
        <f t="shared" si="16"/>
        <v>1384</v>
      </c>
      <c r="BC198" s="43" t="str">
        <f t="shared" si="17"/>
        <v>INR  One Thousand Three Hundred &amp; Eighty Four  Only</v>
      </c>
      <c r="IA198" s="1">
        <v>2.85</v>
      </c>
      <c r="IB198" s="53" t="s">
        <v>365</v>
      </c>
      <c r="IC198" s="1" t="s">
        <v>434</v>
      </c>
      <c r="ID198" s="1">
        <v>8</v>
      </c>
      <c r="IE198" s="3" t="s">
        <v>371</v>
      </c>
    </row>
    <row r="199" spans="1:239" ht="30">
      <c r="A199" s="55">
        <v>2.86</v>
      </c>
      <c r="B199" s="70" t="s">
        <v>366</v>
      </c>
      <c r="C199" s="57" t="s">
        <v>435</v>
      </c>
      <c r="D199" s="71">
        <v>2</v>
      </c>
      <c r="E199" s="72" t="s">
        <v>371</v>
      </c>
      <c r="F199" s="73">
        <v>151</v>
      </c>
      <c r="G199" s="66">
        <v>37800</v>
      </c>
      <c r="H199" s="67"/>
      <c r="I199" s="68" t="s">
        <v>38</v>
      </c>
      <c r="J199" s="69">
        <f t="shared" si="14"/>
        <v>1</v>
      </c>
      <c r="K199" s="67" t="s">
        <v>39</v>
      </c>
      <c r="L199" s="67" t="s">
        <v>4</v>
      </c>
      <c r="M199" s="40"/>
      <c r="N199" s="39"/>
      <c r="O199" s="39"/>
      <c r="P199" s="41"/>
      <c r="Q199" s="39"/>
      <c r="R199" s="39"/>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33">
        <f t="shared" si="15"/>
        <v>302</v>
      </c>
      <c r="BB199" s="42">
        <f t="shared" si="16"/>
        <v>302</v>
      </c>
      <c r="BC199" s="43" t="str">
        <f t="shared" si="17"/>
        <v>INR  Three Hundred &amp; Two  Only</v>
      </c>
      <c r="IA199" s="1">
        <v>2.86</v>
      </c>
      <c r="IB199" s="53" t="s">
        <v>366</v>
      </c>
      <c r="IC199" s="1" t="s">
        <v>435</v>
      </c>
      <c r="ID199" s="1">
        <v>2</v>
      </c>
      <c r="IE199" s="3" t="s">
        <v>371</v>
      </c>
    </row>
    <row r="200" spans="1:239" ht="53.25" customHeight="1">
      <c r="A200" s="55">
        <v>2.87</v>
      </c>
      <c r="B200" s="70" t="s">
        <v>367</v>
      </c>
      <c r="C200" s="57" t="s">
        <v>436</v>
      </c>
      <c r="D200" s="72">
        <v>400</v>
      </c>
      <c r="E200" s="72" t="s">
        <v>374</v>
      </c>
      <c r="F200" s="73">
        <v>19</v>
      </c>
      <c r="G200" s="66">
        <v>37800</v>
      </c>
      <c r="H200" s="67"/>
      <c r="I200" s="68" t="s">
        <v>38</v>
      </c>
      <c r="J200" s="69">
        <f t="shared" si="14"/>
        <v>1</v>
      </c>
      <c r="K200" s="67" t="s">
        <v>39</v>
      </c>
      <c r="L200" s="67" t="s">
        <v>4</v>
      </c>
      <c r="M200" s="40"/>
      <c r="N200" s="39"/>
      <c r="O200" s="39"/>
      <c r="P200" s="41"/>
      <c r="Q200" s="39"/>
      <c r="R200" s="39"/>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33">
        <f t="shared" si="15"/>
        <v>7600</v>
      </c>
      <c r="BB200" s="42">
        <f t="shared" si="16"/>
        <v>7600</v>
      </c>
      <c r="BC200" s="43" t="str">
        <f t="shared" si="17"/>
        <v>INR  Seven Thousand Six Hundred    Only</v>
      </c>
      <c r="IA200" s="1">
        <v>2.87</v>
      </c>
      <c r="IB200" s="53" t="s">
        <v>367</v>
      </c>
      <c r="IC200" s="1" t="s">
        <v>436</v>
      </c>
      <c r="ID200" s="1">
        <v>400</v>
      </c>
      <c r="IE200" s="3" t="s">
        <v>374</v>
      </c>
    </row>
    <row r="201" spans="1:239" ht="132" customHeight="1">
      <c r="A201" s="55">
        <v>2.88</v>
      </c>
      <c r="B201" s="70" t="s">
        <v>368</v>
      </c>
      <c r="C201" s="57" t="s">
        <v>437</v>
      </c>
      <c r="D201" s="71">
        <v>2</v>
      </c>
      <c r="E201" s="72" t="s">
        <v>373</v>
      </c>
      <c r="F201" s="73">
        <v>162.38</v>
      </c>
      <c r="G201" s="66">
        <v>37800</v>
      </c>
      <c r="H201" s="67"/>
      <c r="I201" s="68" t="s">
        <v>38</v>
      </c>
      <c r="J201" s="69">
        <f t="shared" si="14"/>
        <v>1</v>
      </c>
      <c r="K201" s="67" t="s">
        <v>39</v>
      </c>
      <c r="L201" s="67" t="s">
        <v>4</v>
      </c>
      <c r="M201" s="40"/>
      <c r="N201" s="39"/>
      <c r="O201" s="39"/>
      <c r="P201" s="41"/>
      <c r="Q201" s="39"/>
      <c r="R201" s="39"/>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33">
        <f t="shared" si="15"/>
        <v>325</v>
      </c>
      <c r="BB201" s="42">
        <f t="shared" si="16"/>
        <v>325</v>
      </c>
      <c r="BC201" s="43" t="str">
        <f t="shared" si="17"/>
        <v>INR  Three Hundred &amp; Twenty Five  Only</v>
      </c>
      <c r="IA201" s="1">
        <v>2.88</v>
      </c>
      <c r="IB201" s="53" t="s">
        <v>368</v>
      </c>
      <c r="IC201" s="1" t="s">
        <v>437</v>
      </c>
      <c r="ID201" s="1">
        <v>2</v>
      </c>
      <c r="IE201" s="3" t="s">
        <v>373</v>
      </c>
    </row>
    <row r="202" spans="1:55" ht="42.75">
      <c r="A202" s="21" t="s">
        <v>46</v>
      </c>
      <c r="B202" s="22"/>
      <c r="C202" s="23"/>
      <c r="D202" s="34"/>
      <c r="E202" s="34"/>
      <c r="F202" s="34"/>
      <c r="G202" s="34"/>
      <c r="H202" s="48"/>
      <c r="I202" s="48"/>
      <c r="J202" s="48"/>
      <c r="K202" s="48"/>
      <c r="L202" s="49"/>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81">
        <f>SUM(BA13:BA201)</f>
        <v>2509297</v>
      </c>
      <c r="BB202" s="50">
        <f>SUM(BB13:BB201)</f>
        <v>2509297</v>
      </c>
      <c r="BC202" s="43" t="str">
        <f>SpellNumber(L202,BB202)</f>
        <v>  Twenty Five Lakh Nine Thousand Two Hundred &amp; Ninety Seven  Only</v>
      </c>
    </row>
    <row r="203" spans="1:55" ht="36" customHeight="1">
      <c r="A203" s="22" t="s">
        <v>47</v>
      </c>
      <c r="B203" s="24"/>
      <c r="C203" s="25"/>
      <c r="D203" s="79"/>
      <c r="E203" s="35" t="s">
        <v>54</v>
      </c>
      <c r="F203" s="36"/>
      <c r="G203" s="26"/>
      <c r="H203" s="27"/>
      <c r="I203" s="27"/>
      <c r="J203" s="27"/>
      <c r="K203" s="28"/>
      <c r="L203" s="29"/>
      <c r="M203" s="30"/>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80">
        <f>IF(ISBLANK(F203),0,IF(E203="Excess (+)",ROUND(BA202+(BA202*F203),2),IF(E203="Less (-)",ROUND(BA202+(BA202*F203*(-1)),2),IF(E203="At Par",BA202,0))))</f>
        <v>0</v>
      </c>
      <c r="BB203" s="31">
        <f>ROUND(BA203,0)</f>
        <v>0</v>
      </c>
      <c r="BC203" s="17" t="str">
        <f>SpellNumber($E$2,BB203)</f>
        <v>INR Zero Only</v>
      </c>
    </row>
    <row r="204" spans="1:55" ht="18">
      <c r="A204" s="21" t="s">
        <v>48</v>
      </c>
      <c r="B204" s="21"/>
      <c r="C204" s="88" t="str">
        <f>SpellNumber($E$2,BB203)</f>
        <v>INR Zero Only</v>
      </c>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row>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1" ht="15"/>
    <row r="442" ht="15"/>
    <row r="443" ht="15"/>
    <row r="444" ht="15"/>
    <row r="445"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sheetData>
  <sheetProtection sheet="1" objects="1" scenarios="1"/>
  <autoFilter ref="A11:BC204"/>
  <mergeCells count="86">
    <mergeCell ref="A9:BC9"/>
    <mergeCell ref="C204:BC204"/>
    <mergeCell ref="A1:L1"/>
    <mergeCell ref="A4:BC4"/>
    <mergeCell ref="A5:BC5"/>
    <mergeCell ref="A6:BC6"/>
    <mergeCell ref="A7:BC7"/>
    <mergeCell ref="B8:BC8"/>
    <mergeCell ref="D13:BC13"/>
    <mergeCell ref="D14:BC14"/>
    <mergeCell ref="D17:BC17"/>
    <mergeCell ref="D18:BC18"/>
    <mergeCell ref="D24:BC24"/>
    <mergeCell ref="D25:BC25"/>
    <mergeCell ref="D28:BC28"/>
    <mergeCell ref="D30:BC30"/>
    <mergeCell ref="D32:BC32"/>
    <mergeCell ref="D33:BC33"/>
    <mergeCell ref="D36:BC36"/>
    <mergeCell ref="D39:BC39"/>
    <mergeCell ref="D40:BC40"/>
    <mergeCell ref="D42:BC42"/>
    <mergeCell ref="D44:BC44"/>
    <mergeCell ref="D46:BC46"/>
    <mergeCell ref="D48:BC48"/>
    <mergeCell ref="D49:BC49"/>
    <mergeCell ref="D51:BC51"/>
    <mergeCell ref="D53:BC53"/>
    <mergeCell ref="D55:BC55"/>
    <mergeCell ref="D58:BC58"/>
    <mergeCell ref="D59:BC59"/>
    <mergeCell ref="D61:BC61"/>
    <mergeCell ref="D64:BC64"/>
    <mergeCell ref="D66:BC66"/>
    <mergeCell ref="D67:BC67"/>
    <mergeCell ref="D69:BC69"/>
    <mergeCell ref="D71:BC71"/>
    <mergeCell ref="D73:BC73"/>
    <mergeCell ref="D75:BC75"/>
    <mergeCell ref="D77:BC77"/>
    <mergeCell ref="D79:BC79"/>
    <mergeCell ref="D81:BC81"/>
    <mergeCell ref="D82:BC82"/>
    <mergeCell ref="D84:BC84"/>
    <mergeCell ref="D86:BC86"/>
    <mergeCell ref="D88:BC88"/>
    <mergeCell ref="D89:BC89"/>
    <mergeCell ref="D91:BC91"/>
    <mergeCell ref="D94:BC94"/>
    <mergeCell ref="D97:BC97"/>
    <mergeCell ref="D99:BC99"/>
    <mergeCell ref="D101:BC101"/>
    <mergeCell ref="D103:BC103"/>
    <mergeCell ref="D105:BC105"/>
    <mergeCell ref="D107:BC107"/>
    <mergeCell ref="D111:BC111"/>
    <mergeCell ref="D113:BC113"/>
    <mergeCell ref="D114:BC114"/>
    <mergeCell ref="D116:BC116"/>
    <mergeCell ref="D119:BC119"/>
    <mergeCell ref="D120:BC120"/>
    <mergeCell ref="D121:BC121"/>
    <mergeCell ref="D123:BC123"/>
    <mergeCell ref="D125:BC125"/>
    <mergeCell ref="D137:BC137"/>
    <mergeCell ref="D127:BC127"/>
    <mergeCell ref="D129:BC129"/>
    <mergeCell ref="D131:BC131"/>
    <mergeCell ref="D132:BC132"/>
    <mergeCell ref="D134:BC134"/>
    <mergeCell ref="D135:BC135"/>
    <mergeCell ref="D140:BC140"/>
    <mergeCell ref="D142:BC142"/>
    <mergeCell ref="D145:BC145"/>
    <mergeCell ref="D149:BC149"/>
    <mergeCell ref="D153:BC153"/>
    <mergeCell ref="D160:BC160"/>
    <mergeCell ref="D178:BC178"/>
    <mergeCell ref="D184:BC184"/>
    <mergeCell ref="D190:BC190"/>
    <mergeCell ref="D162:BC162"/>
    <mergeCell ref="D164:BC164"/>
    <mergeCell ref="D166:BC166"/>
    <mergeCell ref="D169:BC169"/>
    <mergeCell ref="D171:BC171"/>
    <mergeCell ref="D172:BC172"/>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3">
      <formula1>IF(E203="Select",-1,IF(E203="At Par",0,0))</formula1>
      <formula2>IF(E203="Select",-1,IF(E203="At Par",0,0.99))</formula2>
    </dataValidation>
    <dataValidation type="list" allowBlank="1" showErrorMessage="1" sqref="E20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3">
      <formula1>0</formula1>
      <formula2>99.9</formula2>
    </dataValidation>
    <dataValidation type="list" allowBlank="1" showErrorMessage="1" sqref="D13:D14 K15:K16 D17:D18 K19:K23 D24:D25 K26:K27 D28 K29 D30 K31 D32:D33 K34:K35 D36 K37:K38 D39:D40 K41 D42 K43 D44 K45 D46 K47 D48:D49 K50 D51 K52 D53 K54 D55 K56:K57 D58:D59 K60 D61 K62:K63 D64 K65 D66:D67 K68 D69 K70 D71 K72 D73 K74 D75 K76 D77 K78 D79 K80 D81:D82 K83 D84 K85 D86 K87 D88:D89 K90 D91 K92:K93 D94 K95:K96 D97 K98 D99 K100 D101 K102 D103 K104 D105 K106 D107 K108:K110 D111 K112 D113:D114 K115 D116 K117:K118 D119:D121 K122 D123 K124 D125 K126 D127 K128 D129 K130 D131:D132 K133 D134:D135 K136 D137 K138:K139 D140 K141 D142 K143:K144">
      <formula1>"Partial Conversion,Full Conversion"</formula1>
      <formula2>0</formula2>
    </dataValidation>
    <dataValidation type="list" allowBlank="1" showErrorMessage="1" sqref="D145 K146:K148 D149 K150:K152 D153 K154:K159 D160 K161 D162 K163 D164 K165 D166 K167:K168 D169 K170 D171:D172 K173:K177 D178 K179:K183 D184 K185:K189 K191:K201 D19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9:H23 G26:H27 G29:H29 G31:H31 G34:H35 G37:H38 G41:H41 G43:H43 G45:H45 G47:H47 G50:H50 G52:H52 G54:H54 G56:H57 G60:H60 G62:H63 G65:H65 G68:H68 G70:H70 G72:H72 G74:H74 G76:H76 G78:H78 G80:H80 G83:H83 G85:H85 G87:H87 G90:H90 G92:H93 G95:H96 G98:H98 G100:H100 G102:H102 G104:H104 G106:H106 G108:H110 G112:H112 G115:H115 G117:H118 G122:H122 G124:H124 G126:H126 G128:H128 G130:H130 G133:H133 G136:H136 G138:H139 G141:H141 G143:H144 G146:H148 G150:H152 G154:H159 G161:H161 G163:H163 G165:H165 G167:H168 G170:H170 G173:H177 G179:H183 G185:H189 G191:H201">
      <formula1>0</formula1>
      <formula2>999999999999999</formula2>
    </dataValidation>
    <dataValidation allowBlank="1" showInputMessage="1" showErrorMessage="1" promptTitle="Addition / Deduction" prompt="Please Choose the correct One" sqref="J15:J16 J19:J23 J26:J27 J29 J31 J34:J35 J37:J38 J41 J43 J45 J47 J50 J52 J54 J56:J57 J60 J62:J63 J65 J68 J70 J72 J74 J76 J78 J80 J83 J85 J87 J90 J92:J93 J95:J96 J98 J100 J102 J104 J106 J108:J110 J112 J115 J117:J118 J122 J124 J126 J128 J130 J133 J136 J138:J139 J141 J143:J144 J146:J148 J150:J152 J154:J159 J161 J163 J165 J167:J168 J170 J173:J177 J179:J183 J185:J189 J191:J201">
      <formula1>0</formula1>
      <formula2>0</formula2>
    </dataValidation>
    <dataValidation type="list" showErrorMessage="1" sqref="I15:I16 I19:I23 I26:I27 I29 I31 I34:I35 I37:I38 I41 I43 I45 I47 I50 I52 I54 I56:I57 I60 I62:I63 I65 I68 I70 I72 I74 I76 I78 I80 I83 I85 I87 I90 I92:I93 I95:I96 I98 I100 I102 I104 I106 I108:I110 I112 I115 I117:I118 I122 I124 I126 I128 I130 I133 I136 I138:I139 I141 I143:I144 I146:I148 I150:I152 I154:I159 I161 I163 I165 I167:I168 I170 I173:I177 I179:I183 I185:I189 I191:I20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23 N26:O27 N29:O29 N31:O31 N34:O35 N37:O38 N41:O41 N43:O43 N45:O45 N47:O47 N50:O50 N52:O52 N54:O54 N56:O57 N60:O60 N62:O63 N65:O65 N68:O68 N70:O70 N72:O72 N74:O74 N76:O76 N78:O78 N80:O80 N83:O83 N85:O85 N87:O87 N90:O90 N92:O93 N95:O96 N98:O98 N100:O100 N102:O102 N104:O104 N106:O106 N108:O110 N112:O112 N115:O115 N117:O118 N122:O122 N124:O124 N126:O126 N128:O128 N130:O130 N133:O133 N136:O136 N138:O139 N141:O141 N143:O144 N146:O148 N150:O152 N154:O159 N161:O161 N163:O163 N165:O165 N167:O168 N170:O170 N173:O177 N179:O183 N185:O189 N191:O20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R23 R26:R27 R29 R31 R34:R35 R37:R38 R41 R43 R45 R47 R50 R52 R54 R56:R57 R60 R62:R63 R65 R68 R70 R72 R74 R76 R78 R80 R83 R85 R87 R90 R92:R93 R95:R96 R98 R100 R102 R104 R106 R108:R110 R112 R115 R117:R118 R122 R124 R126 R128 R130 R133 R136 R138:R139 R141 R143:R144 R146:R148 R150:R152 R154:R159 R161 R163 R165 R167:R168 R170 R173:R177 R179:R183 R185:R189 R191:R20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Q23 Q26:Q27 Q29 Q31 Q34:Q35 Q37:Q38 Q41 Q43 Q45 Q47 Q50 Q52 Q54 Q56:Q57 Q60 Q62:Q63 Q65 Q68 Q70 Q72 Q74 Q76 Q78 Q80 Q83 Q85 Q87 Q90 Q92:Q93 Q95:Q96 Q98 Q100 Q102 Q104 Q106 Q108:Q110 Q112 Q115 Q117:Q118 Q122 Q124 Q126 Q128 Q130 Q133 Q136 Q138:Q139 Q141 Q143:Q144 Q146:Q148 Q150:Q152 Q154:Q159 Q161 Q163 Q165 Q167:Q168 Q170 Q173:Q177 Q179:Q183 Q185:Q189 Q191:Q20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M23 M26:M27 M29 M31 M34:M35 M37:M38 M41 M43 M45 M47 M50 M52 M54 M56:M57 M60 M62:M63 M65 M68 M70 M72 M74 M76 M78 M80 M83 M85 M87 M90 M92:M93 M95:M96 M98 M100 M102 M104 M106 M108:M110 M112 M115 M117:M118 M122 M124 M126 M128 M130 M133 M136 M138:M139 M141 M143:M144 M146:M148 M150:M152 M154:M159 M161 M163 M165 M167:M168 M170 M173:M177 M179:M183 M185:M189 M191:M201">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9:D23 D26:D27 D29 D31 D34:D35 D37:D38 D41 D43 D45 D47 D50 D52 D54 D56:D57 D60 D62:D63 D65 D68 D70 D72 D74 D76 D78 D80 D83 D85 D87 D90 D92:D93 D95:D96 D98 D100 D102 D104 D106 D108:D110 D112 D115 D117:D118 D122 D124 D126 D128 D130 D133 D136 D141 F191:F201 D143 D138:D139 F141 F143:F144 D146:D148 F146:F148 F150:F152 D150:D152 D154:D159 F154:F159 F161 D161 D163 F163 F165 D165 D167:D168 F167:F168 F170 D170 F173:F177 D173:D177 D179:D183 F179:F183 F185:F189 D185:D189 D191:D20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9:F23 F26:F27 F29 F31 F34:F35 F37:F38 F41 F43 F45 F47 F50 F52 F54 F56:F57 F60 F62:F63 F65 F68 F70 F72 F74 F76 F78 F80 F83 F85 F87 F90 F92:F93 F95:F96 F98 F100 F102 F104 F106 F108:F110 F112 F115 F117:F118 F122 F124 F126 F128 F130 F133 F136 F138:F139">
      <formula1>0</formula1>
      <formula2>999999999999999</formula2>
    </dataValidation>
    <dataValidation type="list" allowBlank="1" showInputMessage="1" showErrorMessage="1" sqref="L192 L193 L194 L195 L196 L197 L198 L19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formula1>"INR"</formula1>
    </dataValidation>
    <dataValidation type="list" allowBlank="1" showInputMessage="1" showErrorMessage="1" sqref="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201 L200">
      <formula1>"INR"</formula1>
    </dataValidation>
    <dataValidation allowBlank="1" showInputMessage="1" showErrorMessage="1" promptTitle="Itemcode/Make" prompt="Please enter text" sqref="C13:C201">
      <formula1>0</formula1>
      <formula2>0</formula2>
    </dataValidation>
    <dataValidation type="decimal" allowBlank="1" showInputMessage="1" showErrorMessage="1" errorTitle="Invalid Entry" error="Only Numeric Values are allowed. " sqref="A13:A201">
      <formula1>0</formula1>
      <formula2>999999999999999</formula2>
    </dataValidation>
    <dataValidation allowBlank="1" showInputMessage="1" showErrorMessage="1" promptTitle="Item Description" prompt="Please enter Item Description in text" sqref="B196:B201 B145:B149 B142:B143 B169:B170 B159 B172 B162:B163 B177:B182 B174:B175 B187:B191 B152:B155"/>
    <dataValidation allowBlank="1" showInputMessage="1" showErrorMessage="1" promptTitle="Units" prompt="Please enter Units in text" sqref="E141 E143:E144 E146:E148 E150:E152 E154:E159 E161 E163 E165 E167:E168 E170 E173:E177 E179:E183 E185:E189 E191:E201"/>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95" t="s">
        <v>49</v>
      </c>
      <c r="F6" s="95"/>
      <c r="G6" s="95"/>
      <c r="H6" s="95"/>
      <c r="I6" s="95"/>
      <c r="J6" s="95"/>
      <c r="K6" s="95"/>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cloudconvert_19</cp:lastModifiedBy>
  <cp:lastPrinted>2021-07-14T10:57:03Z</cp:lastPrinted>
  <dcterms:created xsi:type="dcterms:W3CDTF">2009-01-30T06:42:42Z</dcterms:created>
  <dcterms:modified xsi:type="dcterms:W3CDTF">2023-06-03T08:48:55Z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