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'BoQ1'!$A$11:$BC$50</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'BoQ1'!$A$1:$BC$50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<sst xmlns="http://schemas.openxmlformats.org/spreadsheetml/2006/main" count="338" uniqueCount="130">
  <si>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</si>
  <si>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</si>
  <si>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</si>
  <si>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</si>
  <si>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</si>
  <si>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</si>
  <si>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</si>
  <si>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</si>
  <si>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</si>
  <si>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</si>
  <si>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</si>
  <si>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</si>
  <si>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</si>
  <si>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</si>
  <si>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</si>
  <si>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</si>
  <si>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</si>
  <si>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</si>
  <si>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</si>
  <si>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</si>
  <si>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</si>
  <si>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</si>
  <si>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</si>
  <si>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</si>
  <si>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</si>
  <si>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</si>
  <si>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</si>
  <si>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</si>
  <si>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</si>
  <si>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</si>
  <si>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</si>
  <si>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</si>
  <si>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</si>
  <si>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</si>
  <si>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</si>
  <si>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</si>
  <si>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</si>
  <si>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</si>
  <si>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</si>
  <si>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</si>
  <si>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</si>
  <si>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</si>
  <si>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</si>
  <si>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</si>
  <si>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</si>
  <si>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</si>
  <si>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</si>
  <si>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</si>
  <si>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</si>
  <si>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</si>
  <si>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</si>
  <si>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</si>
  <si>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Select</t>
  </si>
  <si>
    <t>item no.1</t>
  </si>
  <si>
    <t>item no.2</t>
  </si>
  <si>
    <t>item no.3</t>
  </si>
  <si>
    <t>item no.5</t>
  </si>
  <si>
    <t>item no.8</t>
  </si>
  <si>
    <t>item no.10</t>
  </si>
  <si>
    <t>item no.18</t>
  </si>
  <si>
    <t>item no.26</t>
  </si>
  <si>
    <r>
      <t xml:space="preserve">TOTAL AMOUNT  
           in
     </t>
    </r>
    <r>
      <rPr>
        <b/>
        <sz val="11"/>
        <color indexed="10"/>
        <rFont val="Arial"/>
        <family val="2"/>
      </rPr>
      <t xml:space="preserve"> Rs.      P</t>
    </r>
  </si>
  <si>
    <t>item no.4</t>
  </si>
  <si>
    <t>item no.6</t>
  </si>
  <si>
    <t>item no.7</t>
  </si>
  <si>
    <t>item no.11</t>
  </si>
  <si>
    <t>item no.12</t>
  </si>
  <si>
    <t>item no.13</t>
  </si>
  <si>
    <t>item no.15</t>
  </si>
  <si>
    <t>item no.16</t>
  </si>
  <si>
    <t>item no.17</t>
  </si>
  <si>
    <t>item no.19</t>
  </si>
  <si>
    <t>item no.20</t>
  </si>
  <si>
    <t>item no.22</t>
  </si>
  <si>
    <t>item no.23</t>
  </si>
  <si>
    <t>item no.24</t>
  </si>
  <si>
    <t>item no.27</t>
  </si>
  <si>
    <t>item no.29</t>
  </si>
  <si>
    <t>item no.30</t>
  </si>
  <si>
    <t>item no.31</t>
  </si>
  <si>
    <t>item no.32</t>
  </si>
  <si>
    <t>item no.33</t>
  </si>
  <si>
    <t>item no.34</t>
  </si>
  <si>
    <t>item no.35</t>
  </si>
  <si>
    <t>item no.36</t>
  </si>
  <si>
    <t>item no.37</t>
  </si>
  <si>
    <t>Component</t>
  </si>
  <si>
    <t>FINISHING</t>
  </si>
  <si>
    <t>Dismantling and Demolishing</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</si>
  <si>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</si>
  <si>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</si>
  <si>
    <t>metre</t>
  </si>
  <si>
    <t>sqm</t>
  </si>
  <si>
    <t>item no.38</t>
  </si>
  <si>
    <t>item no.39</t>
  </si>
  <si>
    <t>Tender Inviting Authority: Dean, Infrastructure and Planning, IIT Kanpur</t>
  </si>
  <si>
    <t>WATER PROOFING</t>
  </si>
  <si>
    <t>REINFORCED CEMENT CONCRETE</t>
  </si>
  <si>
    <t>Steel reinforcement for R.C.C. work including straightening, cutting, bending, placing in position and binding all complete above plinth level.</t>
  </si>
  <si>
    <t>Thermo-Mechanically Treated bars of grade Fe-500D or more.</t>
  </si>
  <si>
    <t>Cement plaster 1:3 (1 cement: 3 coarse sand) finished with a floating coat of neat cement.</t>
  </si>
  <si>
    <t>Demolishing R.C.C. work manually/ by mechanical means including stacking of steel bars and disposal of unserviceable material within 50 metres lead as per direction of Engineer - in- charge.</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</si>
  <si>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</si>
  <si>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kg</t>
  </si>
  <si>
    <t>Name of Work: Rectification of seepage on the terrace of Health Centre, IIT Kanpur</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</si>
  <si>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</si>
  <si>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</si>
  <si>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</si>
  <si>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t>
  </si>
  <si>
    <t>1:1½:3 (1 cement : 1½ coarse sand (zone-III) derived from natural sources : 3 graded stone aggregate 20 mm nominal size derived from natural sources).</t>
  </si>
  <si>
    <t>Centering and shuttering including strutting, propping etc. and removal of form work for :</t>
  </si>
  <si>
    <t>Retaining walls, return walls, walls (any thickness) including attached pilasters, buttresses, plinth and string courses fillets, kerbs and steps etc.</t>
  </si>
  <si>
    <t>Providing, hoisting and fixing up to floor five level precast reinforced cement concrete in small lintels not exceeding 1.5m clear span up to floor five level, including the cost of required centering, shuttering but , excluding the cost of reinforcement with 1:1.5:3 (1 cement : 1.5 coarse sand (zone-III) derived from natural sources : 3 graded stone aggregate 20 mm nominal size derived from natural sources).</t>
  </si>
  <si>
    <t>MASONRY WORK</t>
  </si>
  <si>
    <t>Brick work with common burnt clay F.P.S. (non modular) bricks of class designation 7.5 in superstructure above plinth level up to floor V level in all shapes and sizes in :</t>
  </si>
  <si>
    <t>Cement mortar 1:6 (1 cement : 6 coarse sand)</t>
  </si>
  <si>
    <t>12 mm cement plaster</t>
  </si>
  <si>
    <t>Neat cement punning.</t>
  </si>
  <si>
    <t>WATER SUPPLY</t>
  </si>
  <si>
    <t>Providing and fixing G.I. pipes complete with G.I. fittings and clamps, i/c cutting and making good the walls etc.   Internal work - Exposed on wall</t>
  </si>
  <si>
    <t>20 mm dia nominal bore</t>
  </si>
  <si>
    <t>25 mm dia nominal bore</t>
  </si>
  <si>
    <t>Providing and fixing gun metal gate valve with C.I. wheel of approved quality (screwed end) :</t>
  </si>
  <si>
    <t>25 mm nominal bore</t>
  </si>
  <si>
    <t>Providing and fixing ball valve (brass) of approved quality, High or low pressure, with plastic floats complete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</si>
  <si>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</si>
  <si>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</si>
  <si>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each</t>
  </si>
  <si>
    <t>per litre</t>
  </si>
  <si>
    <t>NIT No: Civil/21/07/2023-1</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</si>
</sst>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6">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Arial"/>
      <family val="2"/>
    </font>
    <font>
      <sz val="8"/>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2" fillId="0" borderId="16" xfId="0" applyFont="1" applyFill="1" applyBorder="1" applyAlignment="1">
      <alignment horizontal="right" vertical="top"/>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7" fillId="0" borderId="17" xfId="56" applyNumberFormat="1" applyFont="1" applyFill="1" applyBorder="1" applyAlignment="1">
      <alignment horizontal="center" vertical="top" wrapText="1"/>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0" xfId="56" applyNumberFormat="1" applyFont="1" applyFill="1" applyAlignment="1">
      <alignment vertical="top"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23" fillId="0" borderId="16" xfId="56" applyNumberFormat="1" applyFont="1" applyFill="1" applyBorder="1" applyAlignment="1">
      <alignment horizontal="center" vertical="top" wrapText="1"/>
      <protection/>
    </xf>
    <xf numFmtId="0" fontId="63" fillId="0" borderId="16" xfId="0" applyFont="1" applyFill="1" applyBorder="1" applyAlignment="1">
      <alignment horizontal="justify" vertical="top" wrapText="1"/>
    </xf>
    <xf numFmtId="0" fontId="7" fillId="0" borderId="19" xfId="59" applyNumberFormat="1" applyFont="1" applyFill="1" applyBorder="1" applyAlignment="1">
      <alignment horizontal="left" vertical="top"/>
      <protection/>
    </xf>
    <xf numFmtId="0" fontId="7" fillId="0" borderId="21" xfId="59" applyNumberFormat="1" applyFont="1" applyFill="1" applyBorder="1" applyAlignment="1">
      <alignment horizontal="left" vertical="top"/>
      <protection/>
    </xf>
    <xf numFmtId="0" fontId="4" fillId="0" borderId="22" xfId="59" applyNumberFormat="1" applyFont="1" applyFill="1" applyBorder="1" applyAlignment="1">
      <alignment vertical="top"/>
      <protection/>
    </xf>
    <xf numFmtId="0" fontId="4" fillId="0" borderId="23" xfId="59" applyNumberFormat="1" applyFont="1" applyFill="1" applyBorder="1" applyAlignment="1">
      <alignment vertical="top" wrapText="1"/>
      <protection/>
    </xf>
    <xf numFmtId="0" fontId="64" fillId="0" borderId="16" xfId="0" applyFont="1" applyFill="1" applyBorder="1" applyAlignment="1">
      <alignment horizontal="justify" vertical="top" wrapText="1"/>
    </xf>
    <xf numFmtId="0" fontId="5" fillId="0" borderId="0" xfId="56" applyNumberFormat="1" applyFont="1" applyFill="1" applyAlignment="1">
      <alignment vertical="top" wrapText="1"/>
      <protection/>
    </xf>
    <xf numFmtId="0" fontId="63" fillId="0" borderId="16" xfId="0" applyFont="1" applyFill="1" applyBorder="1" applyAlignment="1">
      <alignment horizontal="right" vertical="center"/>
    </xf>
    <xf numFmtId="0" fontId="63" fillId="0" borderId="16" xfId="0" applyFont="1" applyFill="1" applyBorder="1" applyAlignment="1">
      <alignment horizontal="right" vertical="center" wrapText="1"/>
    </xf>
    <xf numFmtId="2" fontId="63" fillId="0" borderId="16" xfId="0" applyNumberFormat="1" applyFont="1" applyFill="1" applyBorder="1" applyAlignment="1">
      <alignment horizontal="right" vertical="center"/>
    </xf>
    <xf numFmtId="2" fontId="7" fillId="0" borderId="16" xfId="56" applyNumberFormat="1" applyFont="1" applyFill="1" applyBorder="1" applyAlignment="1" applyProtection="1">
      <alignment horizontal="right" vertical="center"/>
      <protection locked="0"/>
    </xf>
    <xf numFmtId="2" fontId="4" fillId="0" borderId="16" xfId="59" applyNumberFormat="1" applyFont="1" applyFill="1" applyBorder="1" applyAlignment="1">
      <alignment horizontal="right" vertical="center"/>
      <protection/>
    </xf>
    <xf numFmtId="2" fontId="4" fillId="0" borderId="16" xfId="56" applyNumberFormat="1" applyFont="1" applyFill="1" applyBorder="1" applyAlignment="1">
      <alignment horizontal="right" vertical="center"/>
      <protection/>
    </xf>
    <xf numFmtId="2" fontId="7" fillId="33" borderId="16" xfId="56" applyNumberFormat="1" applyFont="1" applyFill="1" applyBorder="1" applyAlignment="1" applyProtection="1">
      <alignment horizontal="right" vertical="center"/>
      <protection locked="0"/>
    </xf>
    <xf numFmtId="2" fontId="7" fillId="0" borderId="16" xfId="56" applyNumberFormat="1" applyFont="1" applyFill="1" applyBorder="1" applyAlignment="1" applyProtection="1">
      <alignment horizontal="right" vertical="center" wrapText="1"/>
      <protection locked="0"/>
    </xf>
    <xf numFmtId="2" fontId="7" fillId="0" borderId="16" xfId="59" applyNumberFormat="1" applyFont="1" applyFill="1" applyBorder="1" applyAlignment="1">
      <alignment horizontal="right" vertical="center"/>
      <protection/>
    </xf>
    <xf numFmtId="2" fontId="7" fillId="0" borderId="16" xfId="58" applyNumberFormat="1" applyFont="1" applyFill="1" applyBorder="1" applyAlignment="1">
      <alignment horizontal="right" vertical="center"/>
      <protection/>
    </xf>
    <xf numFmtId="0" fontId="4" fillId="0" borderId="16" xfId="59" applyNumberFormat="1" applyFont="1" applyFill="1" applyBorder="1" applyAlignment="1">
      <alignment horizontal="right" vertical="center" wrapText="1"/>
      <protection/>
    </xf>
    <xf numFmtId="0" fontId="7" fillId="0" borderId="24" xfId="56" applyNumberFormat="1" applyFont="1" applyFill="1" applyBorder="1" applyAlignment="1" applyProtection="1">
      <alignment horizontal="center" vertical="top"/>
      <protection/>
    </xf>
    <xf numFmtId="0" fontId="7" fillId="0" borderId="25" xfId="56" applyNumberFormat="1" applyFont="1" applyFill="1" applyBorder="1" applyAlignment="1" applyProtection="1">
      <alignment horizontal="center" vertical="top"/>
      <protection/>
    </xf>
    <xf numFmtId="0" fontId="7" fillId="0" borderId="26" xfId="56" applyNumberFormat="1" applyFont="1" applyFill="1" applyBorder="1" applyAlignment="1" applyProtection="1">
      <alignment horizontal="center"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8"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11" fillId="0" borderId="13" xfId="56"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50"/>
  <sheetViews>
    <sheetView showGridLines="0" zoomScale="75" zoomScaleNormal="75" zoomScalePageLayoutView="0" workbookViewId="0" topLeftCell="A1">
      <selection activeCell="B22" sqref="B22"/>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4" t="str">
        <f>B2&amp;" BoQ"</f>
        <v>Percentage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5" t="s">
        <v>95</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8.25" customHeight="1">
      <c r="A5" s="75" t="s">
        <v>104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75" customHeight="1">
      <c r="A6" s="75" t="s">
        <v>129</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58.5" customHeight="1">
      <c r="A8" s="11" t="s">
        <v>50</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8" t="s">
        <v>8</v>
      </c>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61</v>
      </c>
      <c r="BB11" s="20" t="s">
        <v>32</v>
      </c>
      <c r="BC11" s="20" t="s">
        <v>33</v>
      </c>
      <c r="IE11" s="18"/>
      <c r="IF11" s="18"/>
      <c r="IG11" s="18"/>
      <c r="IH11" s="18"/>
      <c r="II11" s="18"/>
    </row>
    <row r="12" spans="1:243" s="17" customFormat="1" ht="15">
      <c r="A12" s="16">
        <v>1</v>
      </c>
      <c r="B12" s="16">
        <v>2</v>
      </c>
      <c r="C12" s="41">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50">
        <v>7</v>
      </c>
      <c r="BB12" s="50">
        <v>54</v>
      </c>
      <c r="BC12" s="50">
        <v>8</v>
      </c>
      <c r="IE12" s="18"/>
      <c r="IF12" s="18"/>
      <c r="IG12" s="18"/>
      <c r="IH12" s="18"/>
      <c r="II12" s="18"/>
    </row>
    <row r="13" spans="1:243" s="17" customFormat="1" ht="18">
      <c r="A13" s="50">
        <v>1</v>
      </c>
      <c r="B13" s="51" t="s">
        <v>86</v>
      </c>
      <c r="C13" s="49"/>
      <c r="D13" s="70"/>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71"/>
      <c r="BB13" s="71"/>
      <c r="BC13" s="72"/>
      <c r="IA13" s="17">
        <v>1</v>
      </c>
      <c r="IB13" s="17" t="s">
        <v>86</v>
      </c>
      <c r="IE13" s="18"/>
      <c r="IF13" s="18"/>
      <c r="IG13" s="18"/>
      <c r="IH13" s="18"/>
      <c r="II13" s="18"/>
    </row>
    <row r="14" spans="1:243" s="22" customFormat="1" ht="15.75">
      <c r="A14" s="47">
        <v>1.01</v>
      </c>
      <c r="B14" s="57" t="s">
        <v>105</v>
      </c>
      <c r="C14" s="37" t="s">
        <v>53</v>
      </c>
      <c r="D14" s="70"/>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2"/>
      <c r="IA14" s="22">
        <v>1.01</v>
      </c>
      <c r="IB14" s="22" t="s">
        <v>105</v>
      </c>
      <c r="IC14" s="22" t="s">
        <v>53</v>
      </c>
      <c r="IE14" s="23"/>
      <c r="IF14" s="23" t="s">
        <v>34</v>
      </c>
      <c r="IG14" s="23" t="s">
        <v>35</v>
      </c>
      <c r="IH14" s="23">
        <v>10</v>
      </c>
      <c r="II14" s="23" t="s">
        <v>36</v>
      </c>
    </row>
    <row r="15" spans="1:243" s="22" customFormat="1" ht="64.5" customHeight="1">
      <c r="A15" s="47">
        <v>1.02</v>
      </c>
      <c r="B15" s="52" t="s">
        <v>106</v>
      </c>
      <c r="C15" s="37" t="s">
        <v>54</v>
      </c>
      <c r="D15" s="70"/>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2"/>
      <c r="IA15" s="22">
        <v>1.02</v>
      </c>
      <c r="IB15" s="22" t="s">
        <v>106</v>
      </c>
      <c r="IC15" s="22" t="s">
        <v>54</v>
      </c>
      <c r="IE15" s="23"/>
      <c r="IF15" s="23" t="s">
        <v>40</v>
      </c>
      <c r="IG15" s="23" t="s">
        <v>35</v>
      </c>
      <c r="IH15" s="23">
        <v>123.223</v>
      </c>
      <c r="II15" s="23" t="s">
        <v>37</v>
      </c>
    </row>
    <row r="16" spans="1:243" s="22" customFormat="1" ht="69" customHeight="1">
      <c r="A16" s="47">
        <v>1.03</v>
      </c>
      <c r="B16" s="52" t="s">
        <v>107</v>
      </c>
      <c r="C16" s="37" t="s">
        <v>55</v>
      </c>
      <c r="D16" s="59">
        <v>1</v>
      </c>
      <c r="E16" s="60" t="s">
        <v>90</v>
      </c>
      <c r="F16" s="61">
        <v>6457.83</v>
      </c>
      <c r="G16" s="62"/>
      <c r="H16" s="62"/>
      <c r="I16" s="63" t="s">
        <v>38</v>
      </c>
      <c r="J16" s="64">
        <f aca="true" t="shared" si="0" ref="J16:J47">IF(I16="Less(-)",-1,1)</f>
        <v>1</v>
      </c>
      <c r="K16" s="62" t="s">
        <v>39</v>
      </c>
      <c r="L16" s="62" t="s">
        <v>4</v>
      </c>
      <c r="M16" s="65"/>
      <c r="N16" s="62"/>
      <c r="O16" s="62"/>
      <c r="P16" s="66"/>
      <c r="Q16" s="62"/>
      <c r="R16" s="62"/>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7">
        <f aca="true" t="shared" si="1" ref="BA16:BA47">ROUND(total_amount_ba($B$2,$D$2,D16,F16,J16,K16,M16),0)</f>
        <v>6458</v>
      </c>
      <c r="BB16" s="68">
        <f aca="true" t="shared" si="2" ref="BB16:BB47">BA16+SUM(N16:AZ16)</f>
        <v>6458</v>
      </c>
      <c r="BC16" s="69" t="str">
        <f aca="true" t="shared" si="3" ref="BC16:BC47">SpellNumber(L16,BB16)</f>
        <v>INR  Six Thousand Four Hundred &amp; Fifty Eight  Only</v>
      </c>
      <c r="IA16" s="22">
        <v>1.03</v>
      </c>
      <c r="IB16" s="22" t="s">
        <v>107</v>
      </c>
      <c r="IC16" s="22" t="s">
        <v>55</v>
      </c>
      <c r="ID16" s="22">
        <v>1</v>
      </c>
      <c r="IE16" s="23" t="s">
        <v>90</v>
      </c>
      <c r="IF16" s="23" t="s">
        <v>41</v>
      </c>
      <c r="IG16" s="23" t="s">
        <v>42</v>
      </c>
      <c r="IH16" s="23">
        <v>213</v>
      </c>
      <c r="II16" s="23" t="s">
        <v>37</v>
      </c>
    </row>
    <row r="17" spans="1:243" s="22" customFormat="1" ht="132" customHeight="1">
      <c r="A17" s="47">
        <v>1.04</v>
      </c>
      <c r="B17" s="52" t="s">
        <v>108</v>
      </c>
      <c r="C17" s="37" t="s">
        <v>62</v>
      </c>
      <c r="D17" s="70"/>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71"/>
      <c r="BB17" s="71"/>
      <c r="BC17" s="72"/>
      <c r="IA17" s="22">
        <v>1.04</v>
      </c>
      <c r="IB17" s="22" t="s">
        <v>108</v>
      </c>
      <c r="IC17" s="22" t="s">
        <v>62</v>
      </c>
      <c r="IE17" s="23"/>
      <c r="IF17" s="23"/>
      <c r="IG17" s="23"/>
      <c r="IH17" s="23"/>
      <c r="II17" s="23"/>
    </row>
    <row r="18" spans="1:243" s="22" customFormat="1" ht="63.75" customHeight="1">
      <c r="A18" s="47">
        <v>1.05</v>
      </c>
      <c r="B18" s="52" t="s">
        <v>109</v>
      </c>
      <c r="C18" s="37" t="s">
        <v>56</v>
      </c>
      <c r="D18" s="59">
        <v>1</v>
      </c>
      <c r="E18" s="60" t="s">
        <v>90</v>
      </c>
      <c r="F18" s="61">
        <v>8587.24</v>
      </c>
      <c r="G18" s="62"/>
      <c r="H18" s="62"/>
      <c r="I18" s="63" t="s">
        <v>38</v>
      </c>
      <c r="J18" s="64">
        <f t="shared" si="0"/>
        <v>1</v>
      </c>
      <c r="K18" s="62" t="s">
        <v>39</v>
      </c>
      <c r="L18" s="62" t="s">
        <v>4</v>
      </c>
      <c r="M18" s="65"/>
      <c r="N18" s="62"/>
      <c r="O18" s="62"/>
      <c r="P18" s="66"/>
      <c r="Q18" s="62"/>
      <c r="R18" s="62"/>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7">
        <f t="shared" si="1"/>
        <v>8587</v>
      </c>
      <c r="BB18" s="68">
        <f t="shared" si="2"/>
        <v>8587</v>
      </c>
      <c r="BC18" s="69" t="str">
        <f t="shared" si="3"/>
        <v>INR  Eight Thousand Five Hundred &amp; Eighty Seven  Only</v>
      </c>
      <c r="IA18" s="22">
        <v>1.05</v>
      </c>
      <c r="IB18" s="22" t="s">
        <v>109</v>
      </c>
      <c r="IC18" s="22" t="s">
        <v>56</v>
      </c>
      <c r="ID18" s="22">
        <v>1</v>
      </c>
      <c r="IE18" s="23" t="s">
        <v>90</v>
      </c>
      <c r="IF18" s="23"/>
      <c r="IG18" s="23"/>
      <c r="IH18" s="23"/>
      <c r="II18" s="23"/>
    </row>
    <row r="19" spans="1:243" s="22" customFormat="1" ht="42" customHeight="1">
      <c r="A19" s="47">
        <v>1.06</v>
      </c>
      <c r="B19" s="52" t="s">
        <v>110</v>
      </c>
      <c r="C19" s="37" t="s">
        <v>63</v>
      </c>
      <c r="D19" s="70"/>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2"/>
      <c r="IA19" s="22">
        <v>1.06</v>
      </c>
      <c r="IB19" s="22" t="s">
        <v>110</v>
      </c>
      <c r="IC19" s="22" t="s">
        <v>63</v>
      </c>
      <c r="IE19" s="23"/>
      <c r="IF19" s="23"/>
      <c r="IG19" s="23"/>
      <c r="IH19" s="23"/>
      <c r="II19" s="23"/>
    </row>
    <row r="20" spans="1:243" s="22" customFormat="1" ht="59.25" customHeight="1">
      <c r="A20" s="47">
        <v>1.07</v>
      </c>
      <c r="B20" s="52" t="s">
        <v>111</v>
      </c>
      <c r="C20" s="37" t="s">
        <v>64</v>
      </c>
      <c r="D20" s="59">
        <v>4</v>
      </c>
      <c r="E20" s="60" t="s">
        <v>92</v>
      </c>
      <c r="F20" s="61">
        <v>587.07</v>
      </c>
      <c r="G20" s="62"/>
      <c r="H20" s="62"/>
      <c r="I20" s="63" t="s">
        <v>38</v>
      </c>
      <c r="J20" s="64">
        <f t="shared" si="0"/>
        <v>1</v>
      </c>
      <c r="K20" s="62" t="s">
        <v>39</v>
      </c>
      <c r="L20" s="62" t="s">
        <v>4</v>
      </c>
      <c r="M20" s="65"/>
      <c r="N20" s="62"/>
      <c r="O20" s="62"/>
      <c r="P20" s="66"/>
      <c r="Q20" s="62"/>
      <c r="R20" s="62"/>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7">
        <f t="shared" si="1"/>
        <v>2348</v>
      </c>
      <c r="BB20" s="68">
        <f t="shared" si="2"/>
        <v>2348</v>
      </c>
      <c r="BC20" s="69" t="str">
        <f t="shared" si="3"/>
        <v>INR  Two Thousand Three Hundred &amp; Forty Eight  Only</v>
      </c>
      <c r="IA20" s="22">
        <v>1.07</v>
      </c>
      <c r="IB20" s="22" t="s">
        <v>111</v>
      </c>
      <c r="IC20" s="22" t="s">
        <v>64</v>
      </c>
      <c r="ID20" s="22">
        <v>4</v>
      </c>
      <c r="IE20" s="23" t="s">
        <v>92</v>
      </c>
      <c r="IF20" s="23"/>
      <c r="IG20" s="23"/>
      <c r="IH20" s="23"/>
      <c r="II20" s="23"/>
    </row>
    <row r="21" spans="1:243" s="22" customFormat="1" ht="15.75">
      <c r="A21" s="47">
        <v>1.08</v>
      </c>
      <c r="B21" s="52" t="s">
        <v>97</v>
      </c>
      <c r="C21" s="37" t="s">
        <v>57</v>
      </c>
      <c r="D21" s="70"/>
      <c r="E21" s="71"/>
      <c r="F21" s="71"/>
      <c r="G21" s="71"/>
      <c r="H21" s="71"/>
      <c r="I21" s="71"/>
      <c r="J21" s="71"/>
      <c r="K21" s="71"/>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c r="AT21" s="71"/>
      <c r="AU21" s="71"/>
      <c r="AV21" s="71"/>
      <c r="AW21" s="71"/>
      <c r="AX21" s="71"/>
      <c r="AY21" s="71"/>
      <c r="AZ21" s="71"/>
      <c r="BA21" s="71"/>
      <c r="BB21" s="71"/>
      <c r="BC21" s="72"/>
      <c r="IA21" s="22">
        <v>1.08</v>
      </c>
      <c r="IB21" s="22" t="s">
        <v>97</v>
      </c>
      <c r="IC21" s="22" t="s">
        <v>57</v>
      </c>
      <c r="IE21" s="23"/>
      <c r="IF21" s="23" t="s">
        <v>34</v>
      </c>
      <c r="IG21" s="23" t="s">
        <v>43</v>
      </c>
      <c r="IH21" s="23">
        <v>10</v>
      </c>
      <c r="II21" s="23" t="s">
        <v>37</v>
      </c>
    </row>
    <row r="22" spans="1:243" s="22" customFormat="1" ht="133.5" customHeight="1">
      <c r="A22" s="47">
        <v>1.09</v>
      </c>
      <c r="B22" s="52" t="s">
        <v>112</v>
      </c>
      <c r="C22" s="37" t="s">
        <v>58</v>
      </c>
      <c r="D22" s="59">
        <v>1</v>
      </c>
      <c r="E22" s="60" t="s">
        <v>90</v>
      </c>
      <c r="F22" s="61">
        <v>11908.68</v>
      </c>
      <c r="G22" s="62"/>
      <c r="H22" s="62"/>
      <c r="I22" s="63" t="s">
        <v>38</v>
      </c>
      <c r="J22" s="64">
        <f t="shared" si="0"/>
        <v>1</v>
      </c>
      <c r="K22" s="62" t="s">
        <v>39</v>
      </c>
      <c r="L22" s="62" t="s">
        <v>4</v>
      </c>
      <c r="M22" s="65"/>
      <c r="N22" s="62"/>
      <c r="O22" s="62"/>
      <c r="P22" s="66"/>
      <c r="Q22" s="62"/>
      <c r="R22" s="62"/>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7">
        <f t="shared" si="1"/>
        <v>11909</v>
      </c>
      <c r="BB22" s="68">
        <f t="shared" si="2"/>
        <v>11909</v>
      </c>
      <c r="BC22" s="69" t="str">
        <f t="shared" si="3"/>
        <v>INR  Eleven Thousand Nine Hundred &amp; Nine  Only</v>
      </c>
      <c r="IA22" s="22">
        <v>1.09</v>
      </c>
      <c r="IB22" s="22" t="s">
        <v>112</v>
      </c>
      <c r="IC22" s="22" t="s">
        <v>58</v>
      </c>
      <c r="ID22" s="22">
        <v>1</v>
      </c>
      <c r="IE22" s="23" t="s">
        <v>90</v>
      </c>
      <c r="IF22" s="23" t="s">
        <v>40</v>
      </c>
      <c r="IG22" s="23" t="s">
        <v>35</v>
      </c>
      <c r="IH22" s="23">
        <v>123.223</v>
      </c>
      <c r="II22" s="23" t="s">
        <v>37</v>
      </c>
    </row>
    <row r="23" spans="1:243" s="22" customFormat="1" ht="51">
      <c r="A23" s="47">
        <v>1.1</v>
      </c>
      <c r="B23" s="52" t="s">
        <v>98</v>
      </c>
      <c r="C23" s="37" t="s">
        <v>65</v>
      </c>
      <c r="D23" s="70"/>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2"/>
      <c r="IA23" s="22">
        <v>1.1</v>
      </c>
      <c r="IB23" s="22" t="s">
        <v>98</v>
      </c>
      <c r="IC23" s="22" t="s">
        <v>65</v>
      </c>
      <c r="IE23" s="23"/>
      <c r="IF23" s="23" t="s">
        <v>44</v>
      </c>
      <c r="IG23" s="23" t="s">
        <v>45</v>
      </c>
      <c r="IH23" s="23">
        <v>10</v>
      </c>
      <c r="II23" s="23" t="s">
        <v>37</v>
      </c>
    </row>
    <row r="24" spans="1:243" s="22" customFormat="1" ht="28.5">
      <c r="A24" s="47">
        <v>1.11</v>
      </c>
      <c r="B24" s="52" t="s">
        <v>99</v>
      </c>
      <c r="C24" s="37" t="s">
        <v>66</v>
      </c>
      <c r="D24" s="59">
        <v>40</v>
      </c>
      <c r="E24" s="60" t="s">
        <v>103</v>
      </c>
      <c r="F24" s="61">
        <v>78.61</v>
      </c>
      <c r="G24" s="62"/>
      <c r="H24" s="62"/>
      <c r="I24" s="63" t="s">
        <v>38</v>
      </c>
      <c r="J24" s="64">
        <f t="shared" si="0"/>
        <v>1</v>
      </c>
      <c r="K24" s="62" t="s">
        <v>39</v>
      </c>
      <c r="L24" s="62" t="s">
        <v>4</v>
      </c>
      <c r="M24" s="65"/>
      <c r="N24" s="62"/>
      <c r="O24" s="62"/>
      <c r="P24" s="66"/>
      <c r="Q24" s="62"/>
      <c r="R24" s="62"/>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7">
        <f t="shared" si="1"/>
        <v>3144</v>
      </c>
      <c r="BB24" s="68">
        <f t="shared" si="2"/>
        <v>3144</v>
      </c>
      <c r="BC24" s="69" t="str">
        <f t="shared" si="3"/>
        <v>INR  Three Thousand One Hundred &amp; Forty Four  Only</v>
      </c>
      <c r="IA24" s="22">
        <v>1.11</v>
      </c>
      <c r="IB24" s="22" t="s">
        <v>99</v>
      </c>
      <c r="IC24" s="22" t="s">
        <v>66</v>
      </c>
      <c r="ID24" s="22">
        <v>40</v>
      </c>
      <c r="IE24" s="23" t="s">
        <v>103</v>
      </c>
      <c r="IF24" s="23"/>
      <c r="IG24" s="23"/>
      <c r="IH24" s="23"/>
      <c r="II24" s="23"/>
    </row>
    <row r="25" spans="1:243" s="22" customFormat="1" ht="15.75">
      <c r="A25" s="47">
        <v>1.12</v>
      </c>
      <c r="B25" s="52" t="s">
        <v>113</v>
      </c>
      <c r="C25" s="37" t="s">
        <v>67</v>
      </c>
      <c r="D25" s="70"/>
      <c r="E25" s="71"/>
      <c r="F25" s="71"/>
      <c r="G25" s="71"/>
      <c r="H25" s="71"/>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71"/>
      <c r="AV25" s="71"/>
      <c r="AW25" s="71"/>
      <c r="AX25" s="71"/>
      <c r="AY25" s="71"/>
      <c r="AZ25" s="71"/>
      <c r="BA25" s="71"/>
      <c r="BB25" s="71"/>
      <c r="BC25" s="72"/>
      <c r="IA25" s="22">
        <v>1.12</v>
      </c>
      <c r="IB25" s="22" t="s">
        <v>113</v>
      </c>
      <c r="IC25" s="22" t="s">
        <v>67</v>
      </c>
      <c r="IE25" s="23"/>
      <c r="IF25" s="23" t="s">
        <v>41</v>
      </c>
      <c r="IG25" s="23" t="s">
        <v>42</v>
      </c>
      <c r="IH25" s="23">
        <v>213</v>
      </c>
      <c r="II25" s="23" t="s">
        <v>37</v>
      </c>
    </row>
    <row r="26" spans="1:243" s="22" customFormat="1" ht="54" customHeight="1">
      <c r="A26" s="47">
        <v>1.13</v>
      </c>
      <c r="B26" s="52" t="s">
        <v>114</v>
      </c>
      <c r="C26" s="37" t="s">
        <v>68</v>
      </c>
      <c r="D26" s="70"/>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71"/>
      <c r="AV26" s="71"/>
      <c r="AW26" s="71"/>
      <c r="AX26" s="71"/>
      <c r="AY26" s="71"/>
      <c r="AZ26" s="71"/>
      <c r="BA26" s="71"/>
      <c r="BB26" s="71"/>
      <c r="BC26" s="72"/>
      <c r="IA26" s="22">
        <v>1.13</v>
      </c>
      <c r="IB26" s="22" t="s">
        <v>114</v>
      </c>
      <c r="IC26" s="22" t="s">
        <v>68</v>
      </c>
      <c r="IE26" s="58"/>
      <c r="IF26" s="23"/>
      <c r="IG26" s="23"/>
      <c r="IH26" s="23"/>
      <c r="II26" s="23"/>
    </row>
    <row r="27" spans="1:243" s="22" customFormat="1" ht="28.5">
      <c r="A27" s="47">
        <v>1.14</v>
      </c>
      <c r="B27" s="52" t="s">
        <v>115</v>
      </c>
      <c r="C27" s="37" t="s">
        <v>69</v>
      </c>
      <c r="D27" s="59">
        <v>1</v>
      </c>
      <c r="E27" s="60" t="s">
        <v>90</v>
      </c>
      <c r="F27" s="61">
        <v>7267.3</v>
      </c>
      <c r="G27" s="62"/>
      <c r="H27" s="62"/>
      <c r="I27" s="63" t="s">
        <v>38</v>
      </c>
      <c r="J27" s="64">
        <f t="shared" si="0"/>
        <v>1</v>
      </c>
      <c r="K27" s="62" t="s">
        <v>39</v>
      </c>
      <c r="L27" s="62" t="s">
        <v>4</v>
      </c>
      <c r="M27" s="65"/>
      <c r="N27" s="62"/>
      <c r="O27" s="62"/>
      <c r="P27" s="66"/>
      <c r="Q27" s="62"/>
      <c r="R27" s="62"/>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7">
        <f t="shared" si="1"/>
        <v>7267</v>
      </c>
      <c r="BB27" s="68">
        <f t="shared" si="2"/>
        <v>7267</v>
      </c>
      <c r="BC27" s="69" t="str">
        <f t="shared" si="3"/>
        <v>INR  Seven Thousand Two Hundred &amp; Sixty Seven  Only</v>
      </c>
      <c r="IA27" s="22">
        <v>1.14</v>
      </c>
      <c r="IB27" s="22" t="s">
        <v>115</v>
      </c>
      <c r="IC27" s="22" t="s">
        <v>69</v>
      </c>
      <c r="ID27" s="22">
        <v>1</v>
      </c>
      <c r="IE27" s="23" t="s">
        <v>90</v>
      </c>
      <c r="IF27" s="23"/>
      <c r="IG27" s="23"/>
      <c r="IH27" s="23"/>
      <c r="II27" s="23"/>
    </row>
    <row r="28" spans="1:243" s="22" customFormat="1" ht="15.75">
      <c r="A28" s="47">
        <v>1.15</v>
      </c>
      <c r="B28" s="52" t="s">
        <v>87</v>
      </c>
      <c r="C28" s="37" t="s">
        <v>70</v>
      </c>
      <c r="D28" s="70"/>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2"/>
      <c r="IA28" s="22">
        <v>1.15</v>
      </c>
      <c r="IB28" s="22" t="s">
        <v>87</v>
      </c>
      <c r="IC28" s="22" t="s">
        <v>70</v>
      </c>
      <c r="IE28" s="23"/>
      <c r="IF28" s="23"/>
      <c r="IG28" s="23"/>
      <c r="IH28" s="23"/>
      <c r="II28" s="23"/>
    </row>
    <row r="29" spans="1:243" s="22" customFormat="1" ht="38.25">
      <c r="A29" s="47">
        <v>1.16</v>
      </c>
      <c r="B29" s="52" t="s">
        <v>100</v>
      </c>
      <c r="C29" s="37" t="s">
        <v>59</v>
      </c>
      <c r="D29" s="70"/>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2"/>
      <c r="IA29" s="22">
        <v>1.16</v>
      </c>
      <c r="IB29" s="22" t="s">
        <v>100</v>
      </c>
      <c r="IC29" s="22" t="s">
        <v>59</v>
      </c>
      <c r="IE29" s="23"/>
      <c r="IF29" s="23"/>
      <c r="IG29" s="23"/>
      <c r="IH29" s="23"/>
      <c r="II29" s="23"/>
    </row>
    <row r="30" spans="1:243" s="22" customFormat="1" ht="28.5">
      <c r="A30" s="47">
        <v>1.17</v>
      </c>
      <c r="B30" s="52" t="s">
        <v>116</v>
      </c>
      <c r="C30" s="37" t="s">
        <v>71</v>
      </c>
      <c r="D30" s="59">
        <v>10</v>
      </c>
      <c r="E30" s="60" t="s">
        <v>92</v>
      </c>
      <c r="F30" s="61">
        <v>338.93</v>
      </c>
      <c r="G30" s="62"/>
      <c r="H30" s="62"/>
      <c r="I30" s="63" t="s">
        <v>38</v>
      </c>
      <c r="J30" s="64">
        <f t="shared" si="0"/>
        <v>1</v>
      </c>
      <c r="K30" s="62" t="s">
        <v>39</v>
      </c>
      <c r="L30" s="62" t="s">
        <v>4</v>
      </c>
      <c r="M30" s="65"/>
      <c r="N30" s="62"/>
      <c r="O30" s="62"/>
      <c r="P30" s="66"/>
      <c r="Q30" s="62"/>
      <c r="R30" s="62"/>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7">
        <f t="shared" si="1"/>
        <v>3389</v>
      </c>
      <c r="BB30" s="68">
        <f t="shared" si="2"/>
        <v>3389</v>
      </c>
      <c r="BC30" s="69" t="str">
        <f t="shared" si="3"/>
        <v>INR  Three Thousand Three Hundred &amp; Eighty Nine  Only</v>
      </c>
      <c r="IA30" s="22">
        <v>1.17</v>
      </c>
      <c r="IB30" s="22" t="s">
        <v>116</v>
      </c>
      <c r="IC30" s="22" t="s">
        <v>71</v>
      </c>
      <c r="ID30" s="22">
        <v>10</v>
      </c>
      <c r="IE30" s="23" t="s">
        <v>92</v>
      </c>
      <c r="IF30" s="23"/>
      <c r="IG30" s="23"/>
      <c r="IH30" s="23"/>
      <c r="II30" s="23"/>
    </row>
    <row r="31" spans="1:243" s="22" customFormat="1" ht="28.5">
      <c r="A31" s="47">
        <v>1.18</v>
      </c>
      <c r="B31" s="52" t="s">
        <v>117</v>
      </c>
      <c r="C31" s="37" t="s">
        <v>72</v>
      </c>
      <c r="D31" s="59">
        <v>5</v>
      </c>
      <c r="E31" s="60" t="s">
        <v>92</v>
      </c>
      <c r="F31" s="61">
        <v>59.45</v>
      </c>
      <c r="G31" s="62"/>
      <c r="H31" s="62"/>
      <c r="I31" s="63" t="s">
        <v>38</v>
      </c>
      <c r="J31" s="64">
        <f t="shared" si="0"/>
        <v>1</v>
      </c>
      <c r="K31" s="62" t="s">
        <v>39</v>
      </c>
      <c r="L31" s="62" t="s">
        <v>4</v>
      </c>
      <c r="M31" s="65"/>
      <c r="N31" s="62"/>
      <c r="O31" s="62"/>
      <c r="P31" s="66"/>
      <c r="Q31" s="62"/>
      <c r="R31" s="62"/>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7">
        <f t="shared" si="1"/>
        <v>297</v>
      </c>
      <c r="BB31" s="68">
        <f t="shared" si="2"/>
        <v>297</v>
      </c>
      <c r="BC31" s="69" t="str">
        <f t="shared" si="3"/>
        <v>INR  Two Hundred &amp; Ninety Seven  Only</v>
      </c>
      <c r="IA31" s="22">
        <v>1.18</v>
      </c>
      <c r="IB31" s="22" t="s">
        <v>117</v>
      </c>
      <c r="IC31" s="22" t="s">
        <v>72</v>
      </c>
      <c r="ID31" s="22">
        <v>5</v>
      </c>
      <c r="IE31" s="23" t="s">
        <v>92</v>
      </c>
      <c r="IF31" s="23"/>
      <c r="IG31" s="23"/>
      <c r="IH31" s="23"/>
      <c r="II31" s="23"/>
    </row>
    <row r="32" spans="1:243" s="22" customFormat="1" ht="15.75">
      <c r="A32" s="47">
        <v>1.19</v>
      </c>
      <c r="B32" s="52" t="s">
        <v>88</v>
      </c>
      <c r="C32" s="37" t="s">
        <v>73</v>
      </c>
      <c r="D32" s="70"/>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2"/>
      <c r="IA32" s="22">
        <v>1.19</v>
      </c>
      <c r="IB32" s="22" t="s">
        <v>88</v>
      </c>
      <c r="IC32" s="22" t="s">
        <v>73</v>
      </c>
      <c r="IE32" s="23"/>
      <c r="IF32" s="23"/>
      <c r="IG32" s="23"/>
      <c r="IH32" s="23"/>
      <c r="II32" s="23"/>
    </row>
    <row r="33" spans="1:243" s="22" customFormat="1" ht="71.25" customHeight="1">
      <c r="A33" s="47">
        <v>1.2</v>
      </c>
      <c r="B33" s="52" t="s">
        <v>101</v>
      </c>
      <c r="C33" s="37" t="s">
        <v>74</v>
      </c>
      <c r="D33" s="59">
        <v>3</v>
      </c>
      <c r="E33" s="60" t="s">
        <v>90</v>
      </c>
      <c r="F33" s="61">
        <v>2567.38</v>
      </c>
      <c r="G33" s="62"/>
      <c r="H33" s="62"/>
      <c r="I33" s="63" t="s">
        <v>38</v>
      </c>
      <c r="J33" s="64">
        <f t="shared" si="0"/>
        <v>1</v>
      </c>
      <c r="K33" s="62" t="s">
        <v>39</v>
      </c>
      <c r="L33" s="62" t="s">
        <v>4</v>
      </c>
      <c r="M33" s="65"/>
      <c r="N33" s="62"/>
      <c r="O33" s="62"/>
      <c r="P33" s="66"/>
      <c r="Q33" s="62"/>
      <c r="R33" s="62"/>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7">
        <f t="shared" si="1"/>
        <v>7702</v>
      </c>
      <c r="BB33" s="68">
        <f t="shared" si="2"/>
        <v>7702</v>
      </c>
      <c r="BC33" s="69" t="str">
        <f t="shared" si="3"/>
        <v>INR  Seven Thousand Seven Hundred &amp; Two  Only</v>
      </c>
      <c r="IA33" s="22">
        <v>1.2</v>
      </c>
      <c r="IB33" s="22" t="s">
        <v>101</v>
      </c>
      <c r="IC33" s="22" t="s">
        <v>74</v>
      </c>
      <c r="ID33" s="22">
        <v>3</v>
      </c>
      <c r="IE33" s="23" t="s">
        <v>90</v>
      </c>
      <c r="IF33" s="23"/>
      <c r="IG33" s="23"/>
      <c r="IH33" s="23"/>
      <c r="II33" s="23"/>
    </row>
    <row r="34" spans="1:243" s="22" customFormat="1" ht="120" customHeight="1">
      <c r="A34" s="47">
        <v>1.21</v>
      </c>
      <c r="B34" s="52" t="s">
        <v>89</v>
      </c>
      <c r="C34" s="37" t="s">
        <v>75</v>
      </c>
      <c r="D34" s="59">
        <v>5</v>
      </c>
      <c r="E34" s="60" t="s">
        <v>90</v>
      </c>
      <c r="F34" s="61">
        <v>192.33</v>
      </c>
      <c r="G34" s="62"/>
      <c r="H34" s="62"/>
      <c r="I34" s="63" t="s">
        <v>38</v>
      </c>
      <c r="J34" s="64">
        <f t="shared" si="0"/>
        <v>1</v>
      </c>
      <c r="K34" s="62" t="s">
        <v>39</v>
      </c>
      <c r="L34" s="62" t="s">
        <v>4</v>
      </c>
      <c r="M34" s="65"/>
      <c r="N34" s="62"/>
      <c r="O34" s="62"/>
      <c r="P34" s="66"/>
      <c r="Q34" s="62"/>
      <c r="R34" s="62"/>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7">
        <f t="shared" si="1"/>
        <v>962</v>
      </c>
      <c r="BB34" s="68">
        <f t="shared" si="2"/>
        <v>962</v>
      </c>
      <c r="BC34" s="69" t="str">
        <f t="shared" si="3"/>
        <v>INR  Nine Hundred &amp; Sixty Two  Only</v>
      </c>
      <c r="IA34" s="22">
        <v>1.21</v>
      </c>
      <c r="IB34" s="22" t="s">
        <v>89</v>
      </c>
      <c r="IC34" s="22" t="s">
        <v>75</v>
      </c>
      <c r="ID34" s="22">
        <v>5</v>
      </c>
      <c r="IE34" s="23" t="s">
        <v>90</v>
      </c>
      <c r="IF34" s="23"/>
      <c r="IG34" s="23"/>
      <c r="IH34" s="23"/>
      <c r="II34" s="23"/>
    </row>
    <row r="35" spans="1:243" s="22" customFormat="1" ht="15.75">
      <c r="A35" s="47">
        <v>1.22</v>
      </c>
      <c r="B35" s="52" t="s">
        <v>118</v>
      </c>
      <c r="C35" s="37" t="s">
        <v>60</v>
      </c>
      <c r="D35" s="70"/>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2"/>
      <c r="IA35" s="22">
        <v>1.22</v>
      </c>
      <c r="IB35" s="22" t="s">
        <v>118</v>
      </c>
      <c r="IC35" s="22" t="s">
        <v>60</v>
      </c>
      <c r="IE35" s="23"/>
      <c r="IF35" s="23"/>
      <c r="IG35" s="23"/>
      <c r="IH35" s="23"/>
      <c r="II35" s="23"/>
    </row>
    <row r="36" spans="1:243" s="22" customFormat="1" ht="51">
      <c r="A36" s="47">
        <v>1.23</v>
      </c>
      <c r="B36" s="52" t="s">
        <v>119</v>
      </c>
      <c r="C36" s="37" t="s">
        <v>76</v>
      </c>
      <c r="D36" s="70"/>
      <c r="E36" s="71"/>
      <c r="F36" s="71"/>
      <c r="G36" s="71"/>
      <c r="H36" s="71"/>
      <c r="I36" s="71"/>
      <c r="J36" s="71"/>
      <c r="K36" s="71"/>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2"/>
      <c r="IA36" s="22">
        <v>1.23</v>
      </c>
      <c r="IB36" s="22" t="s">
        <v>119</v>
      </c>
      <c r="IC36" s="22" t="s">
        <v>76</v>
      </c>
      <c r="IE36" s="23"/>
      <c r="IF36" s="23"/>
      <c r="IG36" s="23"/>
      <c r="IH36" s="23"/>
      <c r="II36" s="23"/>
    </row>
    <row r="37" spans="1:243" s="22" customFormat="1" ht="28.5">
      <c r="A37" s="47">
        <v>1.24</v>
      </c>
      <c r="B37" s="52" t="s">
        <v>120</v>
      </c>
      <c r="C37" s="37" t="s">
        <v>77</v>
      </c>
      <c r="D37" s="59">
        <v>10</v>
      </c>
      <c r="E37" s="60" t="s">
        <v>91</v>
      </c>
      <c r="F37" s="61">
        <v>327.36</v>
      </c>
      <c r="G37" s="62"/>
      <c r="H37" s="62"/>
      <c r="I37" s="63" t="s">
        <v>38</v>
      </c>
      <c r="J37" s="64">
        <f t="shared" si="0"/>
        <v>1</v>
      </c>
      <c r="K37" s="62" t="s">
        <v>39</v>
      </c>
      <c r="L37" s="62" t="s">
        <v>4</v>
      </c>
      <c r="M37" s="65"/>
      <c r="N37" s="62"/>
      <c r="O37" s="62"/>
      <c r="P37" s="66"/>
      <c r="Q37" s="62"/>
      <c r="R37" s="62"/>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66"/>
      <c r="AU37" s="66"/>
      <c r="AV37" s="66"/>
      <c r="AW37" s="66"/>
      <c r="AX37" s="66"/>
      <c r="AY37" s="66"/>
      <c r="AZ37" s="66"/>
      <c r="BA37" s="67">
        <f t="shared" si="1"/>
        <v>3274</v>
      </c>
      <c r="BB37" s="68">
        <f t="shared" si="2"/>
        <v>3274</v>
      </c>
      <c r="BC37" s="69" t="str">
        <f t="shared" si="3"/>
        <v>INR  Three Thousand Two Hundred &amp; Seventy Four  Only</v>
      </c>
      <c r="IA37" s="22">
        <v>1.24</v>
      </c>
      <c r="IB37" s="22" t="s">
        <v>120</v>
      </c>
      <c r="IC37" s="22" t="s">
        <v>77</v>
      </c>
      <c r="ID37" s="22">
        <v>10</v>
      </c>
      <c r="IE37" s="23" t="s">
        <v>91</v>
      </c>
      <c r="IF37" s="23"/>
      <c r="IG37" s="23"/>
      <c r="IH37" s="23"/>
      <c r="II37" s="23"/>
    </row>
    <row r="38" spans="1:243" s="22" customFormat="1" ht="28.5">
      <c r="A38" s="47">
        <v>1.25</v>
      </c>
      <c r="B38" s="52" t="s">
        <v>121</v>
      </c>
      <c r="C38" s="37" t="s">
        <v>78</v>
      </c>
      <c r="D38" s="59">
        <v>10</v>
      </c>
      <c r="E38" s="60" t="s">
        <v>91</v>
      </c>
      <c r="F38" s="61">
        <v>430.69</v>
      </c>
      <c r="G38" s="62"/>
      <c r="H38" s="62"/>
      <c r="I38" s="63" t="s">
        <v>38</v>
      </c>
      <c r="J38" s="64">
        <f t="shared" si="0"/>
        <v>1</v>
      </c>
      <c r="K38" s="62" t="s">
        <v>39</v>
      </c>
      <c r="L38" s="62" t="s">
        <v>4</v>
      </c>
      <c r="M38" s="65"/>
      <c r="N38" s="62"/>
      <c r="O38" s="62"/>
      <c r="P38" s="66"/>
      <c r="Q38" s="62"/>
      <c r="R38" s="62"/>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7">
        <f t="shared" si="1"/>
        <v>4307</v>
      </c>
      <c r="BB38" s="68">
        <f t="shared" si="2"/>
        <v>4307</v>
      </c>
      <c r="BC38" s="69" t="str">
        <f t="shared" si="3"/>
        <v>INR  Four Thousand Three Hundred &amp; Seven  Only</v>
      </c>
      <c r="IA38" s="22">
        <v>1.25</v>
      </c>
      <c r="IB38" s="22" t="s">
        <v>121</v>
      </c>
      <c r="IC38" s="22" t="s">
        <v>78</v>
      </c>
      <c r="ID38" s="22">
        <v>10</v>
      </c>
      <c r="IE38" s="23" t="s">
        <v>91</v>
      </c>
      <c r="IF38" s="23"/>
      <c r="IG38" s="23"/>
      <c r="IH38" s="23"/>
      <c r="II38" s="23"/>
    </row>
    <row r="39" spans="1:243" s="22" customFormat="1" ht="38.25">
      <c r="A39" s="47">
        <v>1.26</v>
      </c>
      <c r="B39" s="52" t="s">
        <v>122</v>
      </c>
      <c r="C39" s="37" t="s">
        <v>79</v>
      </c>
      <c r="D39" s="70"/>
      <c r="E39" s="71"/>
      <c r="F39" s="71"/>
      <c r="G39" s="71"/>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2"/>
      <c r="IA39" s="22">
        <v>1.26</v>
      </c>
      <c r="IB39" s="22" t="s">
        <v>122</v>
      </c>
      <c r="IC39" s="22" t="s">
        <v>79</v>
      </c>
      <c r="IE39" s="23"/>
      <c r="IF39" s="23"/>
      <c r="IG39" s="23"/>
      <c r="IH39" s="23"/>
      <c r="II39" s="23"/>
    </row>
    <row r="40" spans="1:243" s="22" customFormat="1" ht="28.5">
      <c r="A40" s="47">
        <v>1.27</v>
      </c>
      <c r="B40" s="52" t="s">
        <v>123</v>
      </c>
      <c r="C40" s="37" t="s">
        <v>80</v>
      </c>
      <c r="D40" s="59">
        <v>4</v>
      </c>
      <c r="E40" s="60" t="s">
        <v>127</v>
      </c>
      <c r="F40" s="61">
        <v>466.77</v>
      </c>
      <c r="G40" s="62"/>
      <c r="H40" s="62"/>
      <c r="I40" s="63" t="s">
        <v>38</v>
      </c>
      <c r="J40" s="64">
        <f t="shared" si="0"/>
        <v>1</v>
      </c>
      <c r="K40" s="62" t="s">
        <v>39</v>
      </c>
      <c r="L40" s="62" t="s">
        <v>4</v>
      </c>
      <c r="M40" s="65"/>
      <c r="N40" s="62"/>
      <c r="O40" s="62"/>
      <c r="P40" s="66"/>
      <c r="Q40" s="62"/>
      <c r="R40" s="62"/>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c r="AW40" s="66"/>
      <c r="AX40" s="66"/>
      <c r="AY40" s="66"/>
      <c r="AZ40" s="66"/>
      <c r="BA40" s="67">
        <f t="shared" si="1"/>
        <v>1867</v>
      </c>
      <c r="BB40" s="68">
        <f t="shared" si="2"/>
        <v>1867</v>
      </c>
      <c r="BC40" s="69" t="str">
        <f t="shared" si="3"/>
        <v>INR  One Thousand Eight Hundred &amp; Sixty Seven  Only</v>
      </c>
      <c r="IA40" s="22">
        <v>1.27</v>
      </c>
      <c r="IB40" s="22" t="s">
        <v>123</v>
      </c>
      <c r="IC40" s="22" t="s">
        <v>80</v>
      </c>
      <c r="ID40" s="22">
        <v>4</v>
      </c>
      <c r="IE40" s="23" t="s">
        <v>127</v>
      </c>
      <c r="IF40" s="23"/>
      <c r="IG40" s="23"/>
      <c r="IH40" s="23"/>
      <c r="II40" s="23"/>
    </row>
    <row r="41" spans="1:243" s="22" customFormat="1" ht="42" customHeight="1">
      <c r="A41" s="47">
        <v>1.28</v>
      </c>
      <c r="B41" s="52" t="s">
        <v>124</v>
      </c>
      <c r="C41" s="37" t="s">
        <v>81</v>
      </c>
      <c r="D41" s="70"/>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2"/>
      <c r="IA41" s="22">
        <v>1.28</v>
      </c>
      <c r="IB41" s="22" t="s">
        <v>124</v>
      </c>
      <c r="IC41" s="22" t="s">
        <v>81</v>
      </c>
      <c r="IE41" s="23"/>
      <c r="IF41" s="23"/>
      <c r="IG41" s="23"/>
      <c r="IH41" s="23"/>
      <c r="II41" s="23"/>
    </row>
    <row r="42" spans="1:243" s="22" customFormat="1" ht="15.75">
      <c r="A42" s="47">
        <v>1.29</v>
      </c>
      <c r="B42" s="52" t="s">
        <v>123</v>
      </c>
      <c r="C42" s="37" t="s">
        <v>82</v>
      </c>
      <c r="D42" s="59">
        <v>2</v>
      </c>
      <c r="E42" s="60" t="s">
        <v>127</v>
      </c>
      <c r="F42" s="61">
        <v>349.98</v>
      </c>
      <c r="G42" s="62"/>
      <c r="H42" s="62"/>
      <c r="I42" s="63" t="s">
        <v>38</v>
      </c>
      <c r="J42" s="64">
        <f t="shared" si="0"/>
        <v>1</v>
      </c>
      <c r="K42" s="62" t="s">
        <v>39</v>
      </c>
      <c r="L42" s="62" t="s">
        <v>4</v>
      </c>
      <c r="M42" s="65"/>
      <c r="N42" s="62"/>
      <c r="O42" s="62"/>
      <c r="P42" s="66"/>
      <c r="Q42" s="62"/>
      <c r="R42" s="62"/>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7">
        <f t="shared" si="1"/>
        <v>700</v>
      </c>
      <c r="BB42" s="68">
        <f t="shared" si="2"/>
        <v>700</v>
      </c>
      <c r="BC42" s="69" t="str">
        <f t="shared" si="3"/>
        <v>INR  Seven Hundred    Only</v>
      </c>
      <c r="IA42" s="22">
        <v>1.29</v>
      </c>
      <c r="IB42" s="22" t="s">
        <v>123</v>
      </c>
      <c r="IC42" s="22" t="s">
        <v>82</v>
      </c>
      <c r="ID42" s="22">
        <v>2</v>
      </c>
      <c r="IE42" s="23" t="s">
        <v>127</v>
      </c>
      <c r="IF42" s="23"/>
      <c r="IG42" s="23"/>
      <c r="IH42" s="23"/>
      <c r="II42" s="23"/>
    </row>
    <row r="43" spans="1:243" s="22" customFormat="1" ht="51">
      <c r="A43" s="47">
        <v>1.3</v>
      </c>
      <c r="B43" s="52" t="s">
        <v>125</v>
      </c>
      <c r="C43" s="37" t="s">
        <v>83</v>
      </c>
      <c r="D43" s="70"/>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c r="AT43" s="71"/>
      <c r="AU43" s="71"/>
      <c r="AV43" s="71"/>
      <c r="AW43" s="71"/>
      <c r="AX43" s="71"/>
      <c r="AY43" s="71"/>
      <c r="AZ43" s="71"/>
      <c r="BA43" s="71"/>
      <c r="BB43" s="71"/>
      <c r="BC43" s="72"/>
      <c r="IA43" s="22">
        <v>1.3</v>
      </c>
      <c r="IB43" s="22" t="s">
        <v>125</v>
      </c>
      <c r="IC43" s="22" t="s">
        <v>83</v>
      </c>
      <c r="IE43" s="23"/>
      <c r="IF43" s="23"/>
      <c r="IG43" s="23"/>
      <c r="IH43" s="23"/>
      <c r="II43" s="23"/>
    </row>
    <row r="44" spans="1:243" s="22" customFormat="1" ht="28.5">
      <c r="A44" s="47">
        <v>1.31</v>
      </c>
      <c r="B44" s="52" t="s">
        <v>123</v>
      </c>
      <c r="C44" s="37" t="s">
        <v>84</v>
      </c>
      <c r="D44" s="59">
        <v>4</v>
      </c>
      <c r="E44" s="60" t="s">
        <v>127</v>
      </c>
      <c r="F44" s="61">
        <v>323.85</v>
      </c>
      <c r="G44" s="62"/>
      <c r="H44" s="62"/>
      <c r="I44" s="63" t="s">
        <v>38</v>
      </c>
      <c r="J44" s="64">
        <f t="shared" si="0"/>
        <v>1</v>
      </c>
      <c r="K44" s="62" t="s">
        <v>39</v>
      </c>
      <c r="L44" s="62" t="s">
        <v>4</v>
      </c>
      <c r="M44" s="65"/>
      <c r="N44" s="62"/>
      <c r="O44" s="62"/>
      <c r="P44" s="66"/>
      <c r="Q44" s="62"/>
      <c r="R44" s="62"/>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66"/>
      <c r="AU44" s="66"/>
      <c r="AV44" s="66"/>
      <c r="AW44" s="66"/>
      <c r="AX44" s="66"/>
      <c r="AY44" s="66"/>
      <c r="AZ44" s="66"/>
      <c r="BA44" s="67">
        <f t="shared" si="1"/>
        <v>1295</v>
      </c>
      <c r="BB44" s="68">
        <f t="shared" si="2"/>
        <v>1295</v>
      </c>
      <c r="BC44" s="69" t="str">
        <f t="shared" si="3"/>
        <v>INR  One Thousand Two Hundred &amp; Ninety Five  Only</v>
      </c>
      <c r="IA44" s="22">
        <v>1.31</v>
      </c>
      <c r="IB44" s="22" t="s">
        <v>123</v>
      </c>
      <c r="IC44" s="22" t="s">
        <v>84</v>
      </c>
      <c r="ID44" s="22">
        <v>4</v>
      </c>
      <c r="IE44" s="23" t="s">
        <v>127</v>
      </c>
      <c r="IF44" s="23"/>
      <c r="IG44" s="23"/>
      <c r="IH44" s="23"/>
      <c r="II44" s="23"/>
    </row>
    <row r="45" spans="1:243" s="22" customFormat="1" ht="84" customHeight="1">
      <c r="A45" s="47">
        <v>1.32</v>
      </c>
      <c r="B45" s="52" t="s">
        <v>126</v>
      </c>
      <c r="C45" s="37" t="s">
        <v>85</v>
      </c>
      <c r="D45" s="59">
        <v>1500</v>
      </c>
      <c r="E45" s="60" t="s">
        <v>128</v>
      </c>
      <c r="F45" s="61">
        <v>8.51</v>
      </c>
      <c r="G45" s="62"/>
      <c r="H45" s="62"/>
      <c r="I45" s="63" t="s">
        <v>38</v>
      </c>
      <c r="J45" s="64">
        <f t="shared" si="0"/>
        <v>1</v>
      </c>
      <c r="K45" s="62" t="s">
        <v>39</v>
      </c>
      <c r="L45" s="62" t="s">
        <v>4</v>
      </c>
      <c r="M45" s="65"/>
      <c r="N45" s="62"/>
      <c r="O45" s="62"/>
      <c r="P45" s="66"/>
      <c r="Q45" s="62"/>
      <c r="R45" s="62"/>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66"/>
      <c r="AU45" s="66"/>
      <c r="AV45" s="66"/>
      <c r="AW45" s="66"/>
      <c r="AX45" s="66"/>
      <c r="AY45" s="66"/>
      <c r="AZ45" s="66"/>
      <c r="BA45" s="67">
        <f t="shared" si="1"/>
        <v>12765</v>
      </c>
      <c r="BB45" s="68">
        <f t="shared" si="2"/>
        <v>12765</v>
      </c>
      <c r="BC45" s="69" t="str">
        <f t="shared" si="3"/>
        <v>INR  Twelve Thousand Seven Hundred &amp; Sixty Five  Only</v>
      </c>
      <c r="IA45" s="22">
        <v>1.32</v>
      </c>
      <c r="IB45" s="22" t="s">
        <v>126</v>
      </c>
      <c r="IC45" s="22" t="s">
        <v>85</v>
      </c>
      <c r="ID45" s="22">
        <v>1500</v>
      </c>
      <c r="IE45" s="23" t="s">
        <v>128</v>
      </c>
      <c r="IF45" s="23"/>
      <c r="IG45" s="23"/>
      <c r="IH45" s="23"/>
      <c r="II45" s="23"/>
    </row>
    <row r="46" spans="1:243" s="22" customFormat="1" ht="27" customHeight="1">
      <c r="A46" s="47">
        <v>1.33</v>
      </c>
      <c r="B46" s="52" t="s">
        <v>96</v>
      </c>
      <c r="C46" s="37" t="s">
        <v>93</v>
      </c>
      <c r="D46" s="70"/>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71"/>
      <c r="BA46" s="71"/>
      <c r="BB46" s="71"/>
      <c r="BC46" s="72"/>
      <c r="IA46" s="22">
        <v>1.33</v>
      </c>
      <c r="IB46" s="48" t="s">
        <v>96</v>
      </c>
      <c r="IC46" s="22" t="s">
        <v>93</v>
      </c>
      <c r="IE46" s="23"/>
      <c r="IF46" s="23"/>
      <c r="IG46" s="23"/>
      <c r="IH46" s="23"/>
      <c r="II46" s="23"/>
    </row>
    <row r="47" spans="1:243" s="22" customFormat="1" ht="255" customHeight="1">
      <c r="A47" s="47">
        <v>1.34</v>
      </c>
      <c r="B47" s="52" t="s">
        <v>102</v>
      </c>
      <c r="C47" s="37" t="s">
        <v>94</v>
      </c>
      <c r="D47" s="59">
        <v>1500</v>
      </c>
      <c r="E47" s="60" t="s">
        <v>92</v>
      </c>
      <c r="F47" s="61">
        <v>415.74</v>
      </c>
      <c r="G47" s="62"/>
      <c r="H47" s="62"/>
      <c r="I47" s="63" t="s">
        <v>38</v>
      </c>
      <c r="J47" s="64">
        <f t="shared" si="0"/>
        <v>1</v>
      </c>
      <c r="K47" s="62" t="s">
        <v>39</v>
      </c>
      <c r="L47" s="62" t="s">
        <v>4</v>
      </c>
      <c r="M47" s="65"/>
      <c r="N47" s="62"/>
      <c r="O47" s="62"/>
      <c r="P47" s="66"/>
      <c r="Q47" s="62"/>
      <c r="R47" s="62"/>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7">
        <f t="shared" si="1"/>
        <v>623610</v>
      </c>
      <c r="BB47" s="68">
        <f t="shared" si="2"/>
        <v>623610</v>
      </c>
      <c r="BC47" s="69" t="str">
        <f t="shared" si="3"/>
        <v>INR  Six Lakh Twenty Three Thousand Six Hundred &amp; Ten  Only</v>
      </c>
      <c r="IA47" s="22">
        <v>1.34</v>
      </c>
      <c r="IB47" s="48" t="s">
        <v>102</v>
      </c>
      <c r="IC47" s="22" t="s">
        <v>94</v>
      </c>
      <c r="ID47" s="22">
        <v>1500</v>
      </c>
      <c r="IE47" s="23" t="s">
        <v>92</v>
      </c>
      <c r="IF47" s="23"/>
      <c r="IG47" s="23"/>
      <c r="IH47" s="23"/>
      <c r="II47" s="23"/>
    </row>
    <row r="48" spans="1:56" ht="42.75">
      <c r="A48" s="53" t="s">
        <v>46</v>
      </c>
      <c r="B48" s="54"/>
      <c r="C48" s="55"/>
      <c r="D48" s="38"/>
      <c r="E48" s="38"/>
      <c r="F48" s="38"/>
      <c r="G48" s="38"/>
      <c r="H48" s="43"/>
      <c r="I48" s="43"/>
      <c r="J48" s="43"/>
      <c r="K48" s="43"/>
      <c r="L48" s="44"/>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45">
        <f>SUM(BA14:BA47)</f>
        <v>699881</v>
      </c>
      <c r="BB48" s="46">
        <f>SUM(BB14:BB47)</f>
        <v>699881</v>
      </c>
      <c r="BC48" s="56" t="str">
        <f>SpellNumber(L48,BB48)</f>
        <v>  Six Lakh Ninety Nine Thousand Eight Hundred &amp; Eighty One  Only</v>
      </c>
      <c r="BD48" s="22"/>
    </row>
    <row r="49" spans="1:56" ht="36.75" customHeight="1">
      <c r="A49" s="25" t="s">
        <v>47</v>
      </c>
      <c r="B49" s="26"/>
      <c r="C49" s="27"/>
      <c r="D49" s="28"/>
      <c r="E49" s="39" t="s">
        <v>52</v>
      </c>
      <c r="F49" s="40"/>
      <c r="G49" s="29"/>
      <c r="H49" s="30"/>
      <c r="I49" s="30"/>
      <c r="J49" s="30"/>
      <c r="K49" s="31"/>
      <c r="L49" s="32"/>
      <c r="M49" s="33"/>
      <c r="N49" s="34"/>
      <c r="O49" s="22"/>
      <c r="P49" s="22"/>
      <c r="Q49" s="22"/>
      <c r="R49" s="22"/>
      <c r="S49" s="22"/>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5">
        <f>IF(ISBLANK(F49),0,IF(E49="Excess (+)",ROUND(BA48+(BA48*F49),2),IF(E49="Less (-)",ROUND(BA48+(BA48*F49*(-1)),2),IF(E49="At Par",BA48,0))))</f>
        <v>0</v>
      </c>
      <c r="BB49" s="36">
        <f>ROUND(BA49,0)</f>
        <v>0</v>
      </c>
      <c r="BC49" s="21" t="str">
        <f>SpellNumber($E$2,BB49)</f>
        <v>INR Zero Only</v>
      </c>
      <c r="BD49" s="22"/>
    </row>
    <row r="50" spans="1:56" ht="33.75" customHeight="1">
      <c r="A50" s="24" t="s">
        <v>48</v>
      </c>
      <c r="B50" s="24"/>
      <c r="C50" s="73" t="str">
        <f>SpellNumber($E$2,BB49)</f>
        <v>INR Zero Only</v>
      </c>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22"/>
    </row>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sheetData>
  <sheetProtection password="D850" sheet="1"/>
  <autoFilter ref="A11:BC50"/>
  <mergeCells count="26">
    <mergeCell ref="D26:BC26"/>
    <mergeCell ref="D28:BC28"/>
    <mergeCell ref="D29:BC29"/>
    <mergeCell ref="D32:BC32"/>
    <mergeCell ref="D35:BC35"/>
    <mergeCell ref="D36:BC36"/>
    <mergeCell ref="C50:BC50"/>
    <mergeCell ref="A1:L1"/>
    <mergeCell ref="A4:BC4"/>
    <mergeCell ref="A5:BC5"/>
    <mergeCell ref="A6:BC6"/>
    <mergeCell ref="A7:BC7"/>
    <mergeCell ref="D13:BC13"/>
    <mergeCell ref="B8:BC8"/>
    <mergeCell ref="A9:BC9"/>
    <mergeCell ref="D25:BC25"/>
    <mergeCell ref="D39:BC39"/>
    <mergeCell ref="D41:BC41"/>
    <mergeCell ref="D43:BC43"/>
    <mergeCell ref="D46:BC46"/>
    <mergeCell ref="D14:BC14"/>
    <mergeCell ref="D15:BC15"/>
    <mergeCell ref="D17:BC17"/>
    <mergeCell ref="D19:BC19"/>
    <mergeCell ref="D21:BC21"/>
    <mergeCell ref="D23:BC23"/>
  </mergeCells>
  <conditionalFormatting sqref="B43:B47 B23:B38 B14:B16">
    <cfRule type="duplicateValues" priority="4" dxfId="1" stopIfTrue="1">
      <formula>AND(COUNTIF($B$43:$B$47,B14)+COUNTIF($B$23:$B$38,B14)+COUNTIF($B$14:$B$16,B14)&gt;1,NOT(ISBLANK(B14)))</formula>
    </cfRule>
  </conditionalFormatting>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9">
      <formula1>IF(E49="Select",-1,IF(E49="At Par",0,0))</formula1>
      <formula2>IF(E49="Select",-1,IF(E49="At Par",0,0.99))</formula2>
    </dataValidation>
    <dataValidation type="list" allowBlank="1" showErrorMessage="1" sqref="E4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9">
      <formula1>0</formula1>
      <formula2>99.9</formula2>
    </dataValidation>
    <dataValidation type="list" allowBlank="1" showErrorMessage="1" sqref="D13:D15 K16 D17 K18 D19 K20 D21 K22 D23 K24 D25:D26 K27 D28:D29 K30:K31 D32 K33:K34 D35:D36 K37:K38 D39 K40 D41 K42 D43 K44:K45 K47 D4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8:H18 G20:H20 G22:H22 G24:H24 G27:H27 G30:H31 G33:H34 G37:H38 G40:H40 G42:H42 G44:H45 G47:H47">
      <formula1>0</formula1>
      <formula2>999999999999999</formula2>
    </dataValidation>
    <dataValidation allowBlank="1" showInputMessage="1" showErrorMessage="1" promptTitle="Addition / Deduction" prompt="Please Choose the correct One" sqref="J16 J18 J20 J22 J24 J27 J30:J31 J33:J34 J37:J38 J40 J42 J44:J45 J47">
      <formula1>0</formula1>
      <formula2>0</formula2>
    </dataValidation>
    <dataValidation type="list" showErrorMessage="1" sqref="I16 I18 I20 I22 I24 I27 I30:I31 I33:I34 I37:I38 I40 I42 I44:I45 I4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8:O18 N20:O20 N22:O22 N24:O24 N27:O27 N30:O31 N33:O34 N37:O38 N40:O40 N42:O42 N44:O45 N47:O4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8 R20 R22 R24 R27 R30:R31 R33:R34 R37:R38 R40 R42 R44:R45 R4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8 Q20 Q22 Q24 Q27 Q30:Q31 Q33:Q34 Q37:Q38 Q40 Q42 Q44:Q45 Q4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8 M20 M22 M24 M27 M30:M31 M33:M34 M37:M38 M40 M42 M44:M45 M47">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8 D20 D22 D24 D27 D30:D31 D33:D34 D37:D38 D40 D42 D44:D45 D47">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8 F20 F22 F24 F27 F30:F31 F33:F34 F37:F38 F40 F42 F44:F45 F47">
      <formula1>0</formula1>
      <formula2>999999999999999</formula2>
    </dataValidation>
    <dataValidation type="list" allowBlank="1" showInputMessage="1" showErrorMessage="1" sqref="L43 L44 L45 L13 L14 L15 L16 L17 L18 L19 L20 L21 L22 L23 L24 L25 L26 L27 L28 L29 L30 L31 L32 L33 L34 L35 L36 L37 L38 L39 L40 L41 L42 L47 L46">
      <formula1>"INR"</formula1>
    </dataValidation>
    <dataValidation allowBlank="1" showInputMessage="1" showErrorMessage="1" promptTitle="Itemcode/Make" prompt="Please enter text" sqref="C14:C47">
      <formula1>0</formula1>
      <formula2>0</formula2>
    </dataValidation>
    <dataValidation type="decimal" allowBlank="1" showInputMessage="1" showErrorMessage="1" errorTitle="Invalid Entry" error="Only Numeric Values are allowed. " sqref="A14:A47">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79" t="s">
        <v>49</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2023-07-21T09:46:34Z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