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'BoQ1'!$A$11:$BC$224</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'BoQ1'!$A$1:$BC$224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<sst xmlns="http://schemas.openxmlformats.org/spreadsheetml/2006/main" count="1812" uniqueCount="564">
  <si>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</si>
  <si>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</si>
  <si>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</si>
  <si>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</si>
  <si>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</si>
  <si>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</si>
  <si>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</si>
  <si>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</si>
  <si>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</si>
  <si>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</si>
  <si>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</si>
  <si>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</si>
  <si>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</si>
  <si>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</si>
  <si>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</si>
  <si>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</si>
  <si>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</si>
  <si>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</si>
  <si>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</si>
  <si>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</si>
  <si>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</si>
  <si>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</si>
  <si>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</si>
  <si>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</si>
  <si>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</si>
  <si>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</si>
  <si>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</si>
  <si>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</si>
  <si>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</si>
  <si>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</si>
  <si>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</si>
  <si>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</si>
  <si>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</si>
  <si>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</si>
  <si>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</si>
  <si>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</si>
  <si>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</si>
  <si>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</si>
  <si>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</si>
  <si>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</si>
  <si>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</si>
  <si>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</si>
  <si>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</si>
  <si>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</si>
  <si>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</si>
  <si>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</si>
  <si>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</si>
  <si>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</si>
  <si>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</si>
  <si>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</si>
  <si>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</si>
  <si>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</si>
  <si>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</si>
  <si>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</si>
  <si>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</si>
  <si>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</si>
  <si>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</si>
  <si>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</si>
  <si>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</si>
  <si>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</si>
  <si>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</si>
  <si>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</si>
  <si>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</si>
  <si>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</si>
  <si>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</si>
  <si>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</si>
  <si>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</si>
  <si>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</si>
  <si>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</si>
  <si>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</si>
  <si>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</si>
  <si>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</si>
  <si>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</si>
  <si>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</si>
  <si>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</si>
  <si>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</si>
  <si>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</si>
  <si>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</si>
  <si>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</si>
  <si>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</si>
  <si>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</si>
  <si>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</si>
  <si>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no.40</t>
  </si>
  <si>
    <t>item no.41</t>
  </si>
  <si>
    <t>item no.42</t>
  </si>
  <si>
    <t>item no.43</t>
  </si>
  <si>
    <t>item no.44</t>
  </si>
  <si>
    <t>item no.45</t>
  </si>
  <si>
    <t>item no.46</t>
  </si>
  <si>
    <t>item no.47</t>
  </si>
  <si>
    <t>item no.49</t>
  </si>
  <si>
    <t>item no.50</t>
  </si>
  <si>
    <t>item no.51</t>
  </si>
  <si>
    <t>item no.52</t>
  </si>
  <si>
    <t>item no.53</t>
  </si>
  <si>
    <t>item no.54</t>
  </si>
  <si>
    <t>item no.55</t>
  </si>
  <si>
    <t>item no.56</t>
  </si>
  <si>
    <t>item no.57</t>
  </si>
  <si>
    <t>Cum</t>
  </si>
  <si>
    <t>Each</t>
  </si>
  <si>
    <t>Mtr.</t>
  </si>
  <si>
    <t>Nos.</t>
  </si>
  <si>
    <t>Component</t>
  </si>
  <si>
    <t xml:space="preserve">Supply installation testing and commissioning of cubical type LT panel-01 (IEC 61439 ) suitable for 4000Amp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</si>
  <si>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The panel shall be equipped with relays, timers set of CT's for metering &amp; protection and energy analyser/meter (on all incomer and outgoing feeders)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</si>
  <si>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 xml:space="preserve">Incoming </t>
  </si>
  <si>
    <t>2 No's 4000A, FP,  EDO,50KA, ACB with microprocessor release (O/L, S/C &amp; E/F protention) saftey shutter,SCM, CC, 4NO+4NC Aux. Contacts, interlock, shunt Trip contact T&amp;C. etc. suitable to connect with the bus duct and through cables. ABB-Emax2/ Schneider MTZ/Siemens 3VA</t>
  </si>
  <si>
    <t>Both Incomer shall have class-b SPD of DEHN make. With 50KA 40A MPCB Protection.</t>
  </si>
  <si>
    <t>OutGoing:</t>
  </si>
  <si>
    <t>4 nos. 400 A, FP, 36 kA,MCCB with thermomagnetic release O/C,S/C protection, rotary  operated handle mechanism-4Nos, FP Spreader(8x4=32Nos) for MCCB 400A- 4 Nos</t>
  </si>
  <si>
    <t xml:space="preserve">all out goings with ON.OFF, Trip, Spring charge indication.communicable type Digital multifunction energy meter(RS 485).Digital Amp meter with selector switches etc. </t>
  </si>
  <si>
    <t xml:space="preserve">Note : All ACBs and MCCB's aux. contacts for ON/OFF and trip spare contacts to be wired up to terminal block. </t>
  </si>
  <si>
    <t>The panel shall be equipped with relays, timers set of CT's for metering &amp; protection and energy analyser/meter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</si>
  <si>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All the Incomer shall have class-b SPD of DEHN make. With 50KA 40A MPCB Protection.</t>
  </si>
  <si>
    <t xml:space="preserve">OutGoing: </t>
  </si>
  <si>
    <t xml:space="preserve">all outgoings with ON,OFF,Trip, spring charge indication. Communicable Digital multifunction energy meter(RS 485) . Digital Amp meter with selector switches etc. </t>
  </si>
  <si>
    <t>S&amp;I, testing &amp; commissioning 4000 amp   TPN aluminum bus duct with MS enclosure,  as pe r enclosed  specifications     E-02.</t>
  </si>
  <si>
    <t>S&amp;I, testing &amp; commissioning  4000amp TPN copper  flexible links to connect tranformer LT bus duct as per enclosed  specifications E-02.</t>
  </si>
  <si>
    <t>Earthing with G.I. earth plate 600 mm X 600 mm X 6 mm thick
including accessories, and providing masonry enclosure with
cover plate having locking arrangement and watering pipe of
2.7 metre long etc. with charcoal/ coke and salt as required.</t>
  </si>
  <si>
    <t>Providing and fixing 25 mm X 5 mm G.I. strip on surface or in recess for connections etc. as required.</t>
  </si>
  <si>
    <t>Supplying and making end termination with brass compression gland and aluminium lugs for following size of PVC insulated and PVC sheathed / XLPE aluminium conductor cable of 1.1 KV grade as required.</t>
  </si>
  <si>
    <t xml:space="preserve">3½ X 400 sq. mm (82mm) </t>
  </si>
  <si>
    <t>Supplying and making straight through joint with heat
shrinkable kit including ferrules and other jointing materials for
following size of PVC insulated and PVC sheathed / XLPE
aluminium conductor cable of 1.1 KV grade as required.</t>
  </si>
  <si>
    <t>3½ X 300 sq. mm</t>
  </si>
  <si>
    <t>3½ X 400 sq. mm</t>
  </si>
  <si>
    <t>Providing, laying and fixing following dia G.I. pipe (medium class) in ground complete with G.I. fittings including trenching (75 cm deep)and re-filling etc. as required</t>
  </si>
  <si>
    <t>100 mm Dia</t>
  </si>
  <si>
    <t>Providing brick work (in width 225 mm or more) with F.P.S. bricks of class designation 7.5 in cement mortar 1:4 (1 cement : 4 coarse sand) at all levels</t>
  </si>
  <si>
    <t>Providing 15 mm thick cement plaster of mix 1:4 (1 cement : 4 fine sand) at all levels.</t>
  </si>
  <si>
    <t>Supplying and laying of one no. 4 C x 4.0 sq.mm.  XLPE steel armoured copper conductor power cable of grade 1.1 kV  as per following details.</t>
  </si>
  <si>
    <t>Direct in ground including excavation, sand cushioning, protective covering  and refilling the trench as reqd.</t>
  </si>
  <si>
    <t>In the existing RCC / HUME / STONE WARE / METAL pipe as reqd.</t>
  </si>
  <si>
    <t>Direct in the existing masonry open duct as reqd.</t>
  </si>
  <si>
    <t>Supplying and laying chequered plate in cut pcs of 6mm thick with handle cutting/ welding as required complete.</t>
  </si>
  <si>
    <t>Supplying and laying insulating mat "Shock safe" in front of electrcal panels, ISI marked as required.</t>
  </si>
  <si>
    <t>a) 3.0mm thick for upto 3.3KV class A, (1mtr x 2 mtr.)</t>
  </si>
  <si>
    <t xml:space="preserve">Fabrication, supplying &amp; fixing of box of required size made out of 2mm thick CRCA sheet duly powder coated &amp; openable from top-bottom or front required &amp; fixing the same complete as required. </t>
  </si>
  <si>
    <t>Lifting removing cable exceeding 185 sq.mm. but not exceeding 400sq.mm. size from trench/clamps, making role &amp; depositing the same in store I/c cartage.</t>
  </si>
  <si>
    <t>Supply, installation, testing, of  Co2 TYPE FIRE EXTINGUISHER type 4.5Kg fire extinguisher complete as required .</t>
  </si>
  <si>
    <t>S/F fire bucket  as required complete.</t>
  </si>
  <si>
    <t xml:space="preserve">S/F S &amp; F following 35x35x5mm angle iron in required shape and size i/c cutting, welding, painting etc. as reqd. (for making stand for 6 nos  fire buckets) </t>
  </si>
  <si>
    <t xml:space="preserve">supply of Shock tretment chart </t>
  </si>
  <si>
    <t>S/F, copper cable lug suitable for following size of conductor.</t>
  </si>
  <si>
    <t>up to 10 Sqmm</t>
  </si>
  <si>
    <t>Supplying, fixing, testing and commissioning of 2500A, 4pole, 60KA,415V Air circuit breaker microprocessor based release  including dismentling of existing defective and damaged Air circuit breaker etc and depositing in the sectional store as required complete make: L&amp;T OMEGA model no.  To fix in existing frame LT panel of SS#7.</t>
  </si>
  <si>
    <t>Supply of one no.  XLPE power cable of following size, aluminum conductor, steel armoured power cable of 1.1kV grade of as per IS: 7098 (Part-1)  complete as required.</t>
  </si>
  <si>
    <t>3.5x300 Sqmm</t>
  </si>
  <si>
    <t>3.5x400 Sqmm</t>
  </si>
  <si>
    <t>Laying of one number PVC insulated and PVC sheathed / XLPE power cable of 1.1 KV grade of following size direct in ground including excavation, sand cushioning, protective covering and refilling the trench etc as required.</t>
  </si>
  <si>
    <t>Above 185 sq. mm and upto 400 sq. mm</t>
  </si>
  <si>
    <t>Laying of  one  number  additional  PVC  insulated  and  PVC sheathed / XLPE power cable of 1.1 KV grade of following size direct in ground in the same trench in one tier horizontal formation including excavation, sand cushioning, protective covering and refilling the trench etc as required.</t>
  </si>
  <si>
    <t>Laying of one number PVC insulated and PVC sheathed / XLPE power cable of 1.1 KV grade of following size in the existing RCC/  HUME/ METAL pipe as required.</t>
  </si>
  <si>
    <t>Laying of one number PVC insulated and PVC sheathed / XLPE power cable of 1.1 KV grade of following size in the existing masonry open duct as required.</t>
  </si>
  <si>
    <t>Laying and  fixing  of  one  number  PVC  insulated  and  PVC sheathed / XLPE power cable of 1.1 KV grade of following size on wall surface as required.</t>
  </si>
  <si>
    <t>Laying and  fixing  of  one  number  PVC  insulated  and  PVC sheathed / XLPE power cable of 1.1 KV grade of following size on cable tray as required.</t>
  </si>
  <si>
    <t>Above 185 sq. mm and upto 400 sq. mm (clamped with 25x3mm MS flat clamp)</t>
  </si>
  <si>
    <t>Supplying and fixing cable route marker with 10 cm X 10 cm X 5 mm thick G.I. plate with inscription there on, bolted /welded to 35 mm X 35 mm X 6 mm angle iron, 60 cm long and fixing the same in ground as required.</t>
  </si>
  <si>
    <t>3½ X 300 sq. mm (70mm)</t>
  </si>
  <si>
    <t>3½ X 400 sq. mm (82mm)</t>
  </si>
  <si>
    <t>Excavation for cable trenches in soft soil, depth upto 1.2 m including dressing of sides lift upto 1.5 m, including getting out the excavated soil, refilling with sand and or good soil after laying of cable/ pipe etc in layers of 20 cm, ramming, watering and disposal of surplus excavated soil as directed, within a lead of 50 metres.</t>
  </si>
  <si>
    <t xml:space="preserve">Providing, laying and fixing following dia G.I. pipe (medium class) in ground complete with G.I. fittings including trenching (75 cm deep) and re-filling etc as required </t>
  </si>
  <si>
    <t>100 mm dia</t>
  </si>
  <si>
    <t xml:space="preserve">Wiring for light point/ fan point/ exhaust fan point/ call bell point with 1.5 sq.mm FRLS PVC insulated copper conductor single core cable in surface / recessed steel conduit, with modular switch, modular plate, suitable Gl box and earthing the point with 1.5 sq.mm FRLS PVC insulated copper conductor single core cable etc. as required. </t>
  </si>
  <si>
    <t xml:space="preserve">Group C </t>
  </si>
  <si>
    <t xml:space="preserve">Supplying and drawing following sizes of FRLS PVC insulated copper conductor, single core cable in the existing surface/ recessed steel/ PVC conduit as required. </t>
  </si>
  <si>
    <t xml:space="preserve">3 x 1.5 sq. mm </t>
  </si>
  <si>
    <t xml:space="preserve">3 x 4 sq. mm </t>
  </si>
  <si>
    <t>3 x 10 sq.mm.</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</si>
  <si>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</si>
  <si>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8 way ,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</si>
  <si>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</si>
  <si>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</si>
  <si>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Double pole 5 A to 32 A</t>
  </si>
  <si>
    <t xml:space="preserve">Supplying and fixing brass batten/ angle holder including connection etc. as required. </t>
  </si>
  <si>
    <t>Supply and fixing of following LED light fixture with efficiency &gt;100 lumen/ watt, P.F. &gt;0.95, THD&lt;10%,  Electronic driver,  LED lamp, reflector, diffuser, MS body/housing holder etc. complete with all fixing accessories and lamp as required complete.</t>
  </si>
  <si>
    <t xml:space="preserve">1 X 20W Box type LED tube with fitting </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</si>
  <si>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</si>
  <si>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20 mm </t>
  </si>
  <si>
    <t xml:space="preserve">25 mm </t>
  </si>
  <si>
    <t xml:space="preserve">Supplying and fixing following size/ modules, Gl box alongwith modular base &amp; cover plate for modular switches in recess etc. as required. </t>
  </si>
  <si>
    <t xml:space="preserve">6 Module (200mmX75mm) </t>
  </si>
  <si>
    <t xml:space="preserve">Supplying and fixing following modular switch/ socket on the existing modular plate &amp; switch box including connections but excluding modular plate etc. as required. </t>
  </si>
  <si>
    <t xml:space="preserve">5/6 A switch </t>
  </si>
  <si>
    <t xml:space="preserve">15/16 A switch </t>
  </si>
  <si>
    <t xml:space="preserve">3 pin 5/6 A socket outlet </t>
  </si>
  <si>
    <t xml:space="preserve">6 pin 15/16 A socket outlet </t>
  </si>
  <si>
    <t xml:space="preserve">Supplying and making end termination with brass compression gland and aluminium lugs for following size of PVC insulated and PVC sheathed / XLPE aluminium conductor cable of 1.1 KV grade as required. </t>
  </si>
  <si>
    <t xml:space="preserve">3½ X 300 sq. mm (70mm) </t>
  </si>
  <si>
    <t xml:space="preserve">Supplying and fixing 20 A, 240 V, SPN Industrial type socket outlet, with 2 pole and earth, metal enclosed plug top alongwith 20 A "C" curve, SP, MCB, in sheet steel enclosure, on surface or in recess, with chained metal cover for the socket out let and complete with connections, testing and commissioning etc. as required. </t>
  </si>
  <si>
    <t>Supplying and laying of one no. 3.5 x  185.0 sqmm PVC insulated, XLPE steel armoured aluminium conductor power cable of grade 1.1 kV  as required complete in following manners.</t>
  </si>
  <si>
    <t xml:space="preserve">Laying of one number PVC insulated and PVC sheathed / XLPE power cable of 1.1 KV grade of following size direct in ground including excavation, sand cushioning, protective covering and refilling the trench etc as required. </t>
  </si>
  <si>
    <t xml:space="preserve">Above 185 sq. mm and upto 400 sq. mm </t>
  </si>
  <si>
    <t xml:space="preserve">Laying of one number additional PVC insulated and PVC sheathed / XLPE power cable of 1.1 KV grade of following size direct in ground in the same trench in one tier horizontal formation including excavation, sand cushioning, protective covering and refilling the trench etc as required. </t>
  </si>
  <si>
    <t>item no.38</t>
  </si>
  <si>
    <t>item no.39</t>
  </si>
  <si>
    <t>item no.48</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</si>
  <si>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</si>
  <si>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</si>
  <si>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</si>
  <si>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</si>
  <si>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</si>
  <si>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</si>
  <si>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</si>
  <si>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</si>
  <si>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</si>
  <si>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</si>
  <si>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</si>
  <si>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</si>
  <si>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</si>
  <si>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</si>
  <si>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</si>
  <si>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</si>
  <si>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</si>
  <si>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</si>
  <si>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</si>
  <si>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</si>
  <si>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</si>
  <si>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</si>
  <si>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</si>
  <si>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</si>
  <si>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</si>
  <si>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</si>
  <si>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</si>
  <si>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</si>
  <si>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</si>
  <si>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</si>
  <si>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</si>
  <si>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</si>
  <si>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</si>
  <si>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</si>
  <si>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</si>
  <si>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</si>
  <si>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</si>
  <si>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</si>
  <si>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</si>
  <si>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</si>
  <si>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</si>
  <si>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</si>
  <si>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</si>
  <si>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</si>
  <si>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</si>
  <si>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</si>
  <si>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</si>
  <si>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</si>
  <si>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</si>
  <si>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</si>
  <si>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</si>
  <si>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</si>
  <si>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</si>
  <si>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</si>
  <si>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</si>
  <si>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</si>
  <si>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</si>
  <si>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</si>
  <si>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</si>
  <si>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</si>
  <si>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</si>
  <si>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</si>
  <si>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</si>
  <si>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</si>
  <si>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</si>
  <si>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</si>
  <si>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</si>
  <si>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</si>
  <si>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</si>
  <si>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 xml:space="preserve">breaker control  switch TNC, Digital voltmeter/Ammeter Cl-1.0 with selector switch, Electronic KWH meter Cl-1.0, CT-4000/5A, Cl1.0, 15KVA cast rasin for metering, protection CTs 4000/5A, Cl-5P10, 15VA cast rasin IDMT relay , Trip circuit supervision relay , Phase indicating Lamp LED Type"Red, Tellow, Blue" Auto / Amnual selector switch Auxiliary contactors with 2NO+2NC , 2A SP MCB 10KA for cont. CKT. </t>
  </si>
  <si>
    <t>Bus bar: 1 No.4000 A, 50HZ,  FP, Aliminium Bus Bar</t>
  </si>
  <si>
    <t>2 nos.2500 A, FP, EDO, 50 kA ACB with MPR based release (O/L, S/C &amp; E/F protection) safety shutter, Aux. contacts 4NONC-2Nos, Breaker control switch TNC- 2Nos. 2A SP MCB 10KA for cont. CKT- 2nos.</t>
  </si>
  <si>
    <t>2 nos.1600 A, FP, EDO, 50 kA ACB with MPR based release (O/L, S/C &amp; E/F protection) safety shutter, Aux. contacts 4NONC-2Nos, Breaker control switch TNC- 2Nos. 2A SP MCB 10KA for cont. CKT- 2nos.</t>
  </si>
  <si>
    <t>3 nos. 800 A, FP, 36 kA,MCCB with thermomagnetic release O/C,S/C protection, rotary  operated handle mechanism-3Nos, FP Spreader(8x3=24Nos) for MCCB 800A- 3 Nos</t>
  </si>
  <si>
    <t>2 nos. 630 A, FP, 36 kA,MCCB with thermomagnetic release O/C,S/C protection, rotary  operated handle mechanism-2Nos, FP Spreader(8x2=16Nos) for MCCB 630A- 2Nos</t>
  </si>
  <si>
    <t xml:space="preserve">Supply installation testing and commissioning of cubical type DG set LT panel -2 (IEC 61439), suitable for 1600 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</si>
  <si>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3 No's 1250A, FP,  50KA, 4 pole ACB ( for 3x750 KVA SG sets) with microprocessor release (O/L, S/C &amp; E/F protention) saftey shutter,SCM, CC, 4NO+4NC Aux. Contacts, interlock, shunt Trip contact T&amp;C. etc. with 2 nos. 1250 A bus coupler (DG1 &amp; DG2) (DG2-DG3) with all protections and metering.</t>
  </si>
  <si>
    <t xml:space="preserve">breaker control  switch TNC, Digital voltmeter/Ammeter Cl-1.0 with selector switch, Electronic KWH meter Cl-1.0, CT-1250/5A, Cl1.0, 15VA cast rasin for metering, protection CTs 1250/5A, Cl-5P10, 15VA cast rasin IDMT relay , Trip circuit supervision relay , Phase indicating Lamp LED Type"Red, Tellow, Blue" Auto / Amnual selector switch Auxiliary contactors with 2NO+2NC , 2A SP MCB 10KA for cont. CKT. </t>
  </si>
  <si>
    <t>Bus bar: 1 No.1600 A, 50HZ,  FP, Aliminium Bus Bar</t>
  </si>
  <si>
    <t>3 nos. 800 A, FP, 36 kA,MCCB with thermomagnetic release O/C,S/C protection, rotary  operated handle mechanism- 3Nos, 2A SP MCB for cont. CKT.- 3 Nos</t>
  </si>
  <si>
    <t>8 nos. 400 A, FP, 36 kA,MCCB with thermomagnetic release O/C,S/C protection, rotary  operated handle mechanism- 8Nos, 2A SP MCB for cont. CKT.- 8 Nos</t>
  </si>
  <si>
    <t>4 nos. 250 A, FP, 36 kA,MCCB with thermomagnetic release O/C,S/C protection - 3nos, rotary  operated handle mechanism-4Nos,  FP Spreader for MCCB 250A- 4 Nos</t>
  </si>
  <si>
    <t>No.</t>
  </si>
  <si>
    <t>Set</t>
  </si>
  <si>
    <t>Sqr. Mtr.</t>
  </si>
  <si>
    <t>Kg.</t>
  </si>
  <si>
    <t>Point</t>
  </si>
  <si>
    <t>item no.127</t>
  </si>
  <si>
    <t>item no.128</t>
  </si>
  <si>
    <t>INR Zero Only</t>
  </si>
  <si>
    <t>Excess (+)</t>
  </si>
  <si>
    <t>Carriage of Materials</t>
  </si>
  <si>
    <t>By Mechanical Transport including loading,unloading and stacking</t>
  </si>
  <si>
    <t>Earth Lead - 5 km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</si>
  <si>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</si>
  <si>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</si>
  <si>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</si>
  <si>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</si>
  <si>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</si>
  <si>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</si>
  <si>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</si>
  <si>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1:4:8 (1 Cement : 4 coarse sand (zone-III) derived from natural sources : 8 graded stone aggregate 40 mm nominal size derived from natural sources)</t>
  </si>
  <si>
    <t>REINFORCED CEMENT CONCRETE</t>
  </si>
  <si>
    <t>Centering and shuttering including strutting, propping etc. and removal of form for</t>
  </si>
  <si>
    <t>Foundations, footings, bases of columns, etc. for mass concrete</t>
  </si>
  <si>
    <t>Suspended floors, roofs, landings, balconies and access platform</t>
  </si>
  <si>
    <t>Shelves (Cast in situ)</t>
  </si>
  <si>
    <t>Lintels, beams, plinth beams, girders, bressumers and cantilevers</t>
  </si>
  <si>
    <t>Columns, Pillars, Piers, Abutments, Posts and Struts</t>
  </si>
  <si>
    <t>Steel reinforcement for R.C.C. work including straightening, cutting, bending, placing in position and binding all complete upto plinth level.</t>
  </si>
  <si>
    <t>Thermo-Mechanically Treated bars of grade Fe-500D or more.</t>
  </si>
  <si>
    <t>Steel reinforcement for R.C.C. work including straightening, cutting, bending, placing in position and binding all complete above plinth level.</t>
  </si>
  <si>
    <t xml:space="preserve">Providing and laying in position ready mixed or site batched design mix cement concrete for reinforced cement concrete work;  using  coarse aggregate and fine aggregate derived from natural sources,  Portland Pozzolana / Ordinary Portland /Portland Slag  cement,  admixtures in recommended proportions as per IS: 9103 to accelerate /  retard setting of concrete, to improve durability and  workability  without impairing strength;   including pumping of concrete to site of laying, curing,  carriage for all leads; but excluding the cost of centering, shuttering, finishing and reinforcement as per direction of the engineer-in-charge;  for the following grades of concrete.
Note: Extra cement up to 10% of the minimum specified cement content in design mix shall be payable separately. In case the cement content in design mix is more than 110% of the specified minimum cement content, the contractor shall have discretion to either re-design the mix or bear the cost of extra cement.
</t>
  </si>
  <si>
    <t>All works upto plinth level</t>
  </si>
  <si>
    <t>Concrete of M25 grade with  minimum cement content of 330 kg /cum</t>
  </si>
  <si>
    <t>All works above plinth level upto floor V level</t>
  </si>
  <si>
    <t>MASONRY WORK</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</si>
  <si>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</si>
  <si>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</si>
  <si>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</si>
  <si>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</si>
  <si>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</si>
  <si>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</si>
  <si>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</si>
  <si>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</si>
  <si>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</si>
  <si>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</si>
  <si>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</si>
  <si>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providing vision panel not exceeding 0.1 sqm in all type of flush doors (cost of glass excluded) (overall area of door shutter to be measured):</t>
  </si>
  <si>
    <t>Rectangular or square</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</si>
  <si>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</si>
  <si>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</si>
  <si>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250x16 mm</t>
  </si>
  <si>
    <t>Providing and fixing aluminium tower bolts, ISI marked, anodised (anodic coating not less than grade AC 10 as per IS : 1868 ) transparent or dyed to required colour or shade, with necessary screws etc. complete :</t>
  </si>
  <si>
    <t>300x10 mm</t>
  </si>
  <si>
    <t>Providing and fixing aluminium handles, ISI marked, anodised (anodic coating not less than grade AC 10 as per IS : 1868) transparent or dyed to required colour or shade, with necessary screws etc. complete :</t>
  </si>
  <si>
    <t>125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</si>
  <si>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</si>
  <si>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</si>
  <si>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bright finished brass 100 mm mortice latch and lock, ISI marked, with six levers and a pair of anodised (anodic coating not less than grade AC 10 as per IS : 1868) aluminium lever handles of approved quality with necessary screws etc. complete.</t>
  </si>
  <si>
    <t>STEEL WORK</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</si>
  <si>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</si>
  <si>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</si>
  <si>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</si>
  <si>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</si>
  <si>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</si>
  <si>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</si>
  <si>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FLOORING</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</si>
  <si>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</si>
  <si>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</si>
  <si>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</si>
  <si>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ROOFING</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</si>
  <si>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</si>
  <si>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</si>
  <si>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FINISHING</t>
  </si>
  <si>
    <t>12 mm cement plaster of mix :</t>
  </si>
  <si>
    <t>1:6 (1 cement: 6 coarse sand)</t>
  </si>
  <si>
    <t>15 mm cement plaster on rough side of single or half brick wall of mix:</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</si>
  <si>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</si>
  <si>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</si>
  <si>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</si>
  <si>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</si>
  <si>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to give an even shade :</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</si>
  <si>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</si>
  <si>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</si>
  <si>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</si>
  <si>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</si>
  <si>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</si>
  <si>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Dismantling and Demolishing</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</si>
  <si>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</si>
  <si>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</si>
  <si>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</si>
  <si>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Dismantling doors, windows and clerestory windows (steel or wood) shutter including chowkhats, architrave, holdfasts etc. complete and stacking within 50 metres lead :</t>
  </si>
  <si>
    <t>Of area 3 sq. metres and below</t>
  </si>
  <si>
    <t>Dismantling aluminium/ Gypsum partitions, doors, windows, fixed glazing and false ceiling including disposal of unserviceable material and stacking of serviceable material with in 50 meters lead as directed by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</si>
  <si>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</si>
  <si>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</si>
  <si>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white vitreous china laboratory sink including making all connections excluding cost of fittings :</t>
  </si>
  <si>
    <t>Size 600x450x200 mm</t>
  </si>
  <si>
    <t>Providing and fixing P.V.C. waste pipe for sink or wash basin including P.V.C. waste fittings complete.</t>
  </si>
  <si>
    <t>Flexible pipe</t>
  </si>
  <si>
    <t>32 mm dia</t>
  </si>
  <si>
    <t>Providing and fixing soil, waste and vent pipes :</t>
  </si>
  <si>
    <t>Sand cast iron S&amp;S pipe as per IS: 1729</t>
  </si>
  <si>
    <t>Providing and fixing plain bend of required degree.</t>
  </si>
  <si>
    <t>Sand cast iron S&amp;S as per IS - 1729</t>
  </si>
  <si>
    <t>Providing and fixing single equal plain junction of required degree :</t>
  </si>
  <si>
    <t>100x100x100 mm</t>
  </si>
  <si>
    <t>Providing and fixing collar :</t>
  </si>
  <si>
    <t>100 mm</t>
  </si>
  <si>
    <t>Providing lead caulked joints to sand cast iron/centrifugally cast (spun) iron pipes and fittings of diameter :</t>
  </si>
  <si>
    <t>WATER SUPPLY</t>
  </si>
  <si>
    <t>Providing and fixing G.I. pipes complete with G.I. fittings and clamps, i/c cutting and making good the walls etc.   Internal work - Exposed on wall</t>
  </si>
  <si>
    <t>15 mm dia nominal bore</t>
  </si>
  <si>
    <t>20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</si>
  <si>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</si>
  <si>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</si>
  <si>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</si>
  <si>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</si>
  <si>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G.I. Union in existing G.I. pipe line, cutting and threading the pipe and making long screws, including excavation, refilling the earth or cutting of wall and making good the same complete wherever required :</t>
  </si>
  <si>
    <t>Providing and fixing C.P. brass long body bib cock of approved quality conforming to IS standards and weighing not less than 690 gms.</t>
  </si>
  <si>
    <t>15 mm nominal bore</t>
  </si>
  <si>
    <t>Providing and fixing C.P. brass stop cock (concealed) of standard design and of approved make conforming to IS:8931.</t>
  </si>
  <si>
    <t>Cutting holes up to 30x30 cm in walls including making good the same:</t>
  </si>
  <si>
    <t>With common burnt clay F.P.S. (non modular) bricks</t>
  </si>
  <si>
    <t>DRAINAGE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</si>
  <si>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</si>
  <si>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</si>
  <si>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Constructing brick masonry road gully chamber 50x45x60 cm with bricks in cement mortar 1:4 (1 cement : 4 coarse sand) including 500x450 mm pre-cast R.C.C. horizontal grating with frame complete as per standard design :</t>
  </si>
  <si>
    <t>With common burnt clay F.P.S. (non modular) bricks of class designation 7.5</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</si>
  <si>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</si>
  <si>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</si>
  <si>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</si>
  <si>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</si>
  <si>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</si>
  <si>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</si>
  <si>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MINOR CIVIL MAINTENANCE WORK:</t>
  </si>
  <si>
    <t xml:space="preserve">Fixing glazing in aluminium door, window, ventilator shutters and partitions etc. with EPDM rubber / neoprene gasket etc. complete as per the architectural drawings and the directions of Engineer-in-charge . (Cost of aluminium snap beading shall be paid in basic item):      
With available float glass panes of 5.50 mm thickness      
</t>
  </si>
  <si>
    <t xml:space="preserve">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Engineer-in-charge.For fixed portio with old and available materials.    
</t>
  </si>
  <si>
    <t xml:space="preserve">Providing and fixing CP. Brass Threeway Swanneck Piller Cock of standerd make (L &amp; K or equivalent make) complete.
</t>
  </si>
  <si>
    <t>cum</t>
  </si>
  <si>
    <t>sqm</t>
  </si>
  <si>
    <t>kg</t>
  </si>
  <si>
    <t>each</t>
  </si>
  <si>
    <t>metre</t>
  </si>
  <si>
    <t>Kg</t>
  </si>
  <si>
    <t xml:space="preserve">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 </t>
  </si>
  <si>
    <t xml:space="preserve">3 x 2.5 sq. mm </t>
  </si>
  <si>
    <t>6 x 10 sq.mm.</t>
  </si>
  <si>
    <t>6 x 16 sq.mm.</t>
  </si>
  <si>
    <t xml:space="preserve">32 mm </t>
  </si>
  <si>
    <t xml:space="preserve">40 mm </t>
  </si>
  <si>
    <t>S &amp; F following size of steel flexible pipe along with the accessories on surface etc as required</t>
  </si>
  <si>
    <t>25 mm</t>
  </si>
  <si>
    <t>32 mm</t>
  </si>
  <si>
    <t xml:space="preserve">Chemical Earthing with GI earth electrode 50 mm dia x 3 Mtr length with full GI strip including earth enhancing compound and RCC precast PIT cover and earthing pit etc as reqd. </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</si>
  <si>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</si>
  <si>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</si>
  <si>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</si>
  <si>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</si>
  <si>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</si>
  <si>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</si>
  <si>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</si>
  <si>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</si>
  <si>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</si>
  <si>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</si>
  <si>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</si>
  <si>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</si>
  <si>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</si>
  <si>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</si>
  <si>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</si>
  <si>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</si>
  <si>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Supplying, installation of Clip-on frame with finishing plate for 85mm cover for DLP plastic trunking 105mm x 50mm  etc. as reqd.</t>
  </si>
  <si>
    <t>3 module</t>
  </si>
  <si>
    <t>6 module</t>
  </si>
  <si>
    <t xml:space="preserve">Supplying and fixing following modular switch/ socket on the existing clip-on frame fixed on 85mm cover of 105 x 50 mm DLP plastic trunking including connections etc. as required complete. </t>
  </si>
  <si>
    <t xml:space="preserve">6 A switch </t>
  </si>
  <si>
    <t xml:space="preserve">20 A switch </t>
  </si>
  <si>
    <t xml:space="preserve">6 A pin 2/3 pin socket outlet </t>
  </si>
  <si>
    <t xml:space="preserve">6/16 A 3 pin socket outlet </t>
  </si>
  <si>
    <t>Blanking Plate</t>
  </si>
  <si>
    <t>36 watt recess mounting LED light fixture 600 x 600 mm</t>
  </si>
  <si>
    <t>36 watt surface mounting LED light fixture 300 x 1200 mm</t>
  </si>
  <si>
    <t>Single Pole (40A-63A)</t>
  </si>
  <si>
    <t>Four Pole (40A-63A)</t>
  </si>
  <si>
    <t xml:space="preserve">Providing and fixing following rating and breaking capacity and pole MCCB with thermomagnetic release and terminal spreaders in existing cubicle panel board including drilling holes in cubicle panel, making connections, etc. as required. </t>
  </si>
  <si>
    <t xml:space="preserve">125 A,36KA,FPMCCB </t>
  </si>
  <si>
    <t xml:space="preserve">Providing and fixing 25 mm X 5 mm G.l. strip in 40 mm dia G.l. pipe from earth electrode including connection with G.l. nut, bolt, spring, washer excavation and re-filling etc. as required. </t>
  </si>
  <si>
    <t xml:space="preserve">Providing and fixing 25 mm X 5 mm G.l. strip on surface or in recess for connections etc. as required. </t>
  </si>
  <si>
    <t>Dismantling, disconnecting old damaged unserviceable fl fitting/ exhaust fan/ ceiling fan/ bulkhead fitting with bracket etc. as reqd. and depositing in sectional store.</t>
  </si>
  <si>
    <t>Supply and installation of 400mm sweep AC 230/250 volts, 50 Hz wall mounting revolving fan with brackets etc complete.</t>
  </si>
  <si>
    <t xml:space="preserve">Supplying, installation, testing &amp; commissioning of smoke detector with builtin LED and mounting base complete with all connections etc. as required. </t>
  </si>
  <si>
    <t xml:space="preserve">Supplying, installation, testing &amp; commissioning of manual call boxes of MS construction in surface/recess with stainless steel chain &amp; hammer assembly complete with glass and push button etc. as required. </t>
  </si>
  <si>
    <t xml:space="preserve">Supplying, installation, testing &amp; commissioning response indicator on surface/recess MS box having two LEDs metallic cover complete with all connections etc. as required. </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</si>
  <si>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</si>
  <si>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</si>
  <si>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</si>
  <si>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8 way (4 + 24), Double door </t>
  </si>
  <si>
    <t xml:space="preserve">Supplying and fixing of following ways surface/ recess mounting, vertical type, 415 V, incomer TPN MCCB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</si>
  <si>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12 way , Double door </t>
  </si>
  <si>
    <t>S &amp; F fan hook I/c cutting the slab and fixing with the reinforcement and making damage, painting etc as the same</t>
  </si>
  <si>
    <t>Metre</t>
  </si>
  <si>
    <t>Meter</t>
  </si>
  <si>
    <t xml:space="preserve">No.  </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</si>
  <si>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</si>
  <si>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</si>
  <si>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</si>
  <si>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</si>
  <si>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</si>
  <si>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</si>
  <si>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</si>
  <si>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</si>
  <si>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</si>
  <si>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</si>
  <si>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</si>
  <si>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</si>
  <si>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</si>
  <si>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</si>
  <si>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</si>
  <si>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</si>
  <si>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</si>
  <si>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</si>
  <si>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</si>
  <si>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</si>
  <si>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</si>
  <si>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</si>
  <si>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</si>
  <si>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</si>
  <si>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</si>
  <si>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</si>
  <si>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</si>
  <si>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</si>
  <si>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</si>
  <si>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</si>
  <si>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</si>
  <si>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</si>
  <si>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</si>
  <si>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</si>
  <si>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</si>
  <si>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</si>
  <si>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</si>
  <si>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</si>
  <si>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</si>
  <si>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</si>
  <si>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</si>
  <si>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</si>
  <si>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</si>
  <si>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</si>
  <si>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</si>
  <si>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</si>
  <si>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</si>
  <si>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</si>
  <si>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</si>
  <si>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</si>
  <si>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</si>
  <si>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</si>
  <si>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</si>
  <si>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</si>
  <si>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</si>
  <si>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</si>
  <si>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</si>
  <si>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</si>
  <si>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</si>
  <si>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</si>
  <si>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</si>
  <si>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</si>
  <si>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</si>
  <si>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</si>
  <si>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</si>
  <si>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</si>
  <si>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</si>
  <si>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</si>
  <si>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</si>
  <si>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</si>
  <si>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</si>
  <si>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</si>
  <si>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</si>
  <si>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</si>
  <si>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</si>
  <si>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</si>
  <si>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</si>
  <si>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</si>
  <si>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</si>
  <si>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</si>
  <si>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Tender Inviting Authority: DOIP, IIT Kanpur</t>
  </si>
  <si>
    <t>Name of Work: Construction of faculty offices and lab space by creating mezzanine floor in MSE workshop (SH: Civil and Electrical)</t>
  </si>
  <si>
    <t>NIT No:   Composite/04/08/2023-1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</si>
</sst>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16"/>
      <color indexed="8"/>
      <name val="Calibri"/>
      <family val="2"/>
    </font>
    <font>
      <b/>
      <sz val="14"/>
      <name val="Arial"/>
      <family val="2"/>
    </font>
    <font>
      <sz val="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color indexed="63"/>
      </right>
      <top style="thin">
        <color indexed="8"/>
      </top>
      <bottom>
        <color indexed="63"/>
      </bottom>
    </border>
    <border>
      <left style="thin"/>
      <right style="thin"/>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2"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12" fillId="0" borderId="11" xfId="67" applyNumberFormat="1" applyFont="1" applyFill="1" applyBorder="1" applyAlignment="1" applyProtection="1">
      <alignment vertical="center" wrapText="1"/>
      <protection locked="0"/>
    </xf>
    <xf numFmtId="2" fontId="19" fillId="0" borderId="13" xfId="59" applyNumberFormat="1" applyFont="1" applyFill="1" applyBorder="1" applyAlignment="1">
      <alignment vertical="top"/>
      <protection/>
    </xf>
    <xf numFmtId="10" fontId="18" fillId="33" borderId="11" xfId="67"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2" fontId="14" fillId="0" borderId="15"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21" fillId="0" borderId="16" xfId="56" applyNumberFormat="1" applyFont="1" applyFill="1" applyBorder="1" applyAlignment="1">
      <alignment horizontal="center" vertical="top" wrapText="1"/>
      <protection/>
    </xf>
    <xf numFmtId="0" fontId="5" fillId="0" borderId="0" xfId="56" applyNumberFormat="1" applyFont="1" applyFill="1" applyAlignment="1">
      <alignment vertical="top" wrapText="1"/>
      <protection/>
    </xf>
    <xf numFmtId="0" fontId="7" fillId="0" borderId="10" xfId="59" applyFont="1" applyBorder="1" applyAlignment="1">
      <alignment horizontal="left" vertical="top"/>
      <protection/>
    </xf>
    <xf numFmtId="0" fontId="7" fillId="0" borderId="17" xfId="59" applyFont="1" applyBorder="1" applyAlignment="1">
      <alignment horizontal="left" vertical="top"/>
      <protection/>
    </xf>
    <xf numFmtId="0" fontId="15" fillId="0" borderId="12" xfId="56" applyFont="1" applyBorder="1" applyAlignment="1">
      <alignment vertical="top"/>
      <protection/>
    </xf>
    <xf numFmtId="0" fontId="17" fillId="33" borderId="11" xfId="59" applyFont="1" applyFill="1" applyBorder="1" applyAlignment="1" applyProtection="1">
      <alignment vertical="center" wrapText="1"/>
      <protection locked="0"/>
    </xf>
    <xf numFmtId="0" fontId="15" fillId="0" borderId="11" xfId="59" applyFont="1" applyBorder="1" applyAlignment="1">
      <alignment vertical="top"/>
      <protection/>
    </xf>
    <xf numFmtId="0" fontId="4" fillId="0" borderId="11" xfId="56" applyFont="1" applyBorder="1" applyAlignment="1">
      <alignment vertical="top"/>
      <protection/>
    </xf>
    <xf numFmtId="0" fontId="12" fillId="0" borderId="11" xfId="59" applyFont="1" applyBorder="1" applyAlignment="1" applyProtection="1">
      <alignment vertical="center" wrapText="1"/>
      <protection locked="0"/>
    </xf>
    <xf numFmtId="0" fontId="16" fillId="0" borderId="11" xfId="59" applyFont="1" applyBorder="1" applyAlignment="1">
      <alignment vertical="center" wrapText="1"/>
      <protection/>
    </xf>
    <xf numFmtId="0" fontId="4" fillId="0" borderId="0" xfId="56" applyFont="1" applyAlignment="1">
      <alignment vertical="top"/>
      <protection/>
    </xf>
    <xf numFmtId="2" fontId="14" fillId="0" borderId="18" xfId="59" applyNumberFormat="1" applyFont="1" applyBorder="1" applyAlignment="1">
      <alignment horizontal="right" vertical="top"/>
      <protection/>
    </xf>
    <xf numFmtId="0" fontId="4" fillId="0" borderId="13" xfId="59" applyFont="1" applyBorder="1" applyAlignment="1">
      <alignment vertical="top" wrapText="1"/>
      <protection/>
    </xf>
    <xf numFmtId="0" fontId="7" fillId="0" borderId="15" xfId="59" applyFont="1" applyBorder="1" applyAlignment="1">
      <alignment horizontal="left" vertical="top"/>
      <protection/>
    </xf>
    <xf numFmtId="0" fontId="7" fillId="0" borderId="19" xfId="59" applyFont="1" applyBorder="1" applyAlignment="1">
      <alignment horizontal="left" vertical="top"/>
      <protection/>
    </xf>
    <xf numFmtId="0" fontId="4" fillId="0" borderId="20" xfId="59" applyFont="1" applyBorder="1" applyAlignment="1">
      <alignment vertical="top"/>
      <protection/>
    </xf>
    <xf numFmtId="0" fontId="4" fillId="0" borderId="0" xfId="59" applyFont="1" applyAlignment="1">
      <alignment vertical="top"/>
      <protection/>
    </xf>
    <xf numFmtId="0" fontId="14" fillId="0" borderId="21" xfId="59" applyFont="1" applyBorder="1" applyAlignment="1">
      <alignment vertical="top"/>
      <protection/>
    </xf>
    <xf numFmtId="0" fontId="4" fillId="0" borderId="21" xfId="59" applyFont="1" applyBorder="1" applyAlignment="1">
      <alignment vertical="top"/>
      <protection/>
    </xf>
    <xf numFmtId="2" fontId="14" fillId="0" borderId="22" xfId="59" applyNumberFormat="1" applyFont="1" applyBorder="1" applyAlignment="1">
      <alignment vertical="top"/>
      <protection/>
    </xf>
    <xf numFmtId="0" fontId="4" fillId="0" borderId="23" xfId="59" applyFont="1" applyBorder="1" applyAlignment="1">
      <alignment vertical="top" wrapText="1"/>
      <protection/>
    </xf>
    <xf numFmtId="0" fontId="16" fillId="0" borderId="11" xfId="59" applyFont="1" applyFill="1" applyBorder="1" applyAlignment="1" applyProtection="1">
      <alignment vertical="center" wrapText="1"/>
      <protection locked="0"/>
    </xf>
    <xf numFmtId="2" fontId="7" fillId="0" borderId="18"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left" vertical="top"/>
      <protection locked="0"/>
    </xf>
    <xf numFmtId="2" fontId="4" fillId="0" borderId="11" xfId="59" applyNumberFormat="1" applyFont="1" applyFill="1" applyBorder="1" applyAlignment="1">
      <alignment horizontal="left" vertical="top"/>
      <protection/>
    </xf>
    <xf numFmtId="2" fontId="4" fillId="0" borderId="11" xfId="56" applyNumberFormat="1" applyFont="1" applyFill="1" applyBorder="1" applyAlignment="1">
      <alignment horizontal="left" vertical="top"/>
      <protection/>
    </xf>
    <xf numFmtId="2" fontId="7" fillId="33" borderId="11"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left" vertical="top" wrapText="1"/>
      <protection locked="0"/>
    </xf>
    <xf numFmtId="2" fontId="7" fillId="0" borderId="12" xfId="56" applyNumberFormat="1" applyFont="1" applyFill="1" applyBorder="1" applyAlignment="1" applyProtection="1">
      <alignment horizontal="left" vertical="top" wrapText="1"/>
      <protection locked="0"/>
    </xf>
    <xf numFmtId="2" fontId="7" fillId="0" borderId="24" xfId="58" applyNumberFormat="1" applyFont="1" applyFill="1" applyBorder="1" applyAlignment="1">
      <alignment horizontal="left" vertical="top"/>
      <protection/>
    </xf>
    <xf numFmtId="0" fontId="4" fillId="0" borderId="16" xfId="59" applyNumberFormat="1" applyFont="1" applyFill="1" applyBorder="1" applyAlignment="1">
      <alignment horizontal="left" vertical="top" wrapText="1"/>
      <protection/>
    </xf>
    <xf numFmtId="2" fontId="7" fillId="0" borderId="16" xfId="59" applyNumberFormat="1" applyFont="1" applyFill="1" applyBorder="1" applyAlignment="1">
      <alignment horizontal="center" vertical="center"/>
      <protection/>
    </xf>
    <xf numFmtId="0" fontId="59" fillId="0" borderId="16" xfId="0" applyFont="1" applyFill="1" applyBorder="1" applyAlignment="1">
      <alignment horizontal="center" vertical="center"/>
    </xf>
    <xf numFmtId="0" fontId="0" fillId="0" borderId="16" xfId="0" applyFill="1" applyBorder="1" applyAlignment="1">
      <alignment horizontal="center" vertical="center"/>
    </xf>
    <xf numFmtId="0" fontId="0" fillId="0" borderId="16" xfId="0" applyFill="1" applyBorder="1" applyAlignment="1">
      <alignment horizontal="center" vertical="center" wrapText="1"/>
    </xf>
    <xf numFmtId="2" fontId="40" fillId="0" borderId="16" xfId="0" applyNumberFormat="1" applyFont="1" applyFill="1" applyBorder="1" applyAlignment="1">
      <alignment horizontal="center" vertical="center"/>
    </xf>
    <xf numFmtId="0" fontId="40" fillId="0" borderId="16" xfId="0" applyFont="1" applyFill="1" applyBorder="1" applyAlignment="1">
      <alignment horizontal="center" vertical="center"/>
    </xf>
    <xf numFmtId="2" fontId="0" fillId="0" borderId="16" xfId="0" applyNumberFormat="1" applyFill="1" applyBorder="1" applyAlignment="1">
      <alignment horizontal="center" vertical="center"/>
    </xf>
    <xf numFmtId="2" fontId="60" fillId="0" borderId="16" xfId="0" applyNumberFormat="1" applyFont="1" applyFill="1" applyBorder="1" applyAlignment="1">
      <alignment horizontal="center" vertical="center"/>
    </xf>
    <xf numFmtId="0" fontId="60" fillId="0" borderId="16" xfId="0" applyFont="1" applyFill="1" applyBorder="1" applyAlignment="1">
      <alignment horizontal="center" vertical="center"/>
    </xf>
    <xf numFmtId="0" fontId="40" fillId="0" borderId="16"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60" fillId="0" borderId="16" xfId="0" applyFont="1" applyFill="1" applyBorder="1" applyAlignment="1">
      <alignment horizontal="left" vertical="center" wrapText="1"/>
    </xf>
    <xf numFmtId="2" fontId="4" fillId="0" borderId="0" xfId="56" applyNumberFormat="1" applyFont="1" applyFill="1" applyAlignment="1">
      <alignment vertical="top"/>
      <protection/>
    </xf>
    <xf numFmtId="2" fontId="7" fillId="0" borderId="25" xfId="58" applyNumberFormat="1" applyFont="1" applyFill="1" applyBorder="1" applyAlignment="1">
      <alignment horizontal="left" vertical="top"/>
      <protection/>
    </xf>
    <xf numFmtId="0" fontId="7" fillId="0" borderId="26" xfId="56" applyNumberFormat="1" applyFont="1" applyFill="1" applyBorder="1" applyAlignment="1" applyProtection="1">
      <alignment horizontal="center" vertical="top"/>
      <protection/>
    </xf>
    <xf numFmtId="0" fontId="7" fillId="0" borderId="27" xfId="56" applyNumberFormat="1" applyFont="1" applyFill="1" applyBorder="1" applyAlignment="1" applyProtection="1">
      <alignment horizontal="center" vertical="top"/>
      <protection/>
    </xf>
    <xf numFmtId="0" fontId="7" fillId="0" borderId="28"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20"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224"/>
  <sheetViews>
    <sheetView showGridLines="0" zoomScale="75" zoomScaleNormal="75" zoomScalePageLayoutView="0" workbookViewId="0" topLeftCell="A215">
      <selection activeCell="B16" sqref="B16"/>
    </sheetView>
  </sheetViews>
  <sheetFormatPr defaultColWidth="9.140625" defaultRowHeight="15"/>
  <cols>
    <col min="1" max="1" width="9.57421875" style="1" customWidth="1"/>
    <col min="2" max="2" width="64.57421875" style="1" customWidth="1"/>
    <col min="3" max="3" width="16.710937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36.7109375" style="1" customWidth="1"/>
    <col min="56" max="57" width="9.140625" style="1" customWidth="1"/>
    <col min="58" max="58" width="12.28125" style="1" bestFit="1" customWidth="1"/>
    <col min="59" max="233" width="9.140625" style="1" customWidth="1"/>
    <col min="234" max="238" width="9.140625" style="3" customWidth="1"/>
    <col min="239" max="16384" width="9.140625" style="1" customWidth="1"/>
  </cols>
  <sheetData>
    <row r="1" spans="1:238" s="4" customFormat="1" ht="27" customHeight="1">
      <c r="A1" s="83" t="str">
        <f>B2&amp;" BoQ"</f>
        <v>Percentage BoQ</v>
      </c>
      <c r="B1" s="83"/>
      <c r="C1" s="83"/>
      <c r="D1" s="83"/>
      <c r="E1" s="83"/>
      <c r="F1" s="83"/>
      <c r="G1" s="83"/>
      <c r="H1" s="83"/>
      <c r="I1" s="83"/>
      <c r="J1" s="83"/>
      <c r="K1" s="83"/>
      <c r="L1" s="83"/>
      <c r="O1" s="5"/>
      <c r="P1" s="5"/>
      <c r="Q1" s="6"/>
      <c r="HZ1" s="6"/>
      <c r="IA1" s="6"/>
      <c r="IB1" s="6"/>
      <c r="IC1" s="6"/>
      <c r="ID1" s="6"/>
    </row>
    <row r="2" spans="1:17" s="4" customFormat="1" ht="25.5" customHeight="1" hidden="1">
      <c r="A2" s="7" t="s">
        <v>0</v>
      </c>
      <c r="B2" s="7" t="s">
        <v>1</v>
      </c>
      <c r="C2" s="7" t="s">
        <v>2</v>
      </c>
      <c r="D2" s="7"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84" t="s">
        <v>561</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HZ4" s="10"/>
      <c r="IA4" s="10"/>
      <c r="IB4" s="10"/>
      <c r="IC4" s="10"/>
      <c r="ID4" s="10"/>
    </row>
    <row r="5" spans="1:238" s="9" customFormat="1" ht="38.25" customHeight="1">
      <c r="A5" s="84" t="s">
        <v>562</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HZ5" s="10"/>
      <c r="IA5" s="10"/>
      <c r="IB5" s="10"/>
      <c r="IC5" s="10"/>
      <c r="ID5" s="10"/>
    </row>
    <row r="6" spans="1:238" s="9" customFormat="1" ht="30.75" customHeight="1">
      <c r="A6" s="84" t="s">
        <v>563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HZ6" s="10"/>
      <c r="IA6" s="10"/>
      <c r="IB6" s="10"/>
      <c r="IC6" s="10"/>
      <c r="ID6" s="10"/>
    </row>
    <row r="7" spans="1:238" s="9"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HZ7" s="10"/>
      <c r="IA7" s="10"/>
      <c r="IB7" s="10"/>
      <c r="IC7" s="10"/>
      <c r="ID7" s="10"/>
    </row>
    <row r="8" spans="1:238" s="12" customFormat="1" ht="58.5" customHeight="1">
      <c r="A8" s="11"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HZ8" s="13"/>
      <c r="IA8" s="13"/>
      <c r="IB8" s="13"/>
      <c r="IC8" s="13"/>
      <c r="ID8" s="13"/>
    </row>
    <row r="9" spans="1:238" s="14" customFormat="1" ht="61.5" customHeight="1">
      <c r="A9" s="87" t="s">
        <v>8</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HZ9" s="15"/>
      <c r="IA9" s="15"/>
      <c r="IB9" s="15"/>
      <c r="IC9" s="15"/>
      <c r="ID9" s="15"/>
    </row>
    <row r="10" spans="1:238"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HZ10" s="18"/>
      <c r="IA10" s="18"/>
      <c r="IB10" s="18"/>
      <c r="IC10" s="18"/>
      <c r="ID10" s="18"/>
    </row>
    <row r="11" spans="1:238"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52</v>
      </c>
      <c r="BB11" s="20" t="s">
        <v>32</v>
      </c>
      <c r="BC11" s="20" t="s">
        <v>33</v>
      </c>
      <c r="HZ11" s="18"/>
      <c r="IA11" s="18"/>
      <c r="IB11" s="18"/>
      <c r="IC11" s="18"/>
      <c r="ID11" s="18"/>
    </row>
    <row r="12" spans="1:238" s="17" customFormat="1" ht="15">
      <c r="A12" s="16">
        <v>1</v>
      </c>
      <c r="B12" s="16">
        <v>2</v>
      </c>
      <c r="C12" s="27">
        <v>3</v>
      </c>
      <c r="D12" s="28">
        <v>4</v>
      </c>
      <c r="E12" s="28">
        <v>5</v>
      </c>
      <c r="F12" s="28">
        <v>6</v>
      </c>
      <c r="G12" s="28">
        <v>7</v>
      </c>
      <c r="H12" s="28">
        <v>8</v>
      </c>
      <c r="I12" s="28">
        <v>9</v>
      </c>
      <c r="J12" s="28">
        <v>10</v>
      </c>
      <c r="K12" s="28">
        <v>11</v>
      </c>
      <c r="L12" s="28">
        <v>12</v>
      </c>
      <c r="M12" s="28">
        <v>13</v>
      </c>
      <c r="N12" s="28">
        <v>14</v>
      </c>
      <c r="O12" s="28">
        <v>15</v>
      </c>
      <c r="P12" s="28">
        <v>16</v>
      </c>
      <c r="Q12" s="28">
        <v>17</v>
      </c>
      <c r="R12" s="28">
        <v>18</v>
      </c>
      <c r="S12" s="28">
        <v>19</v>
      </c>
      <c r="T12" s="28">
        <v>20</v>
      </c>
      <c r="U12" s="28">
        <v>21</v>
      </c>
      <c r="V12" s="28">
        <v>22</v>
      </c>
      <c r="W12" s="28">
        <v>23</v>
      </c>
      <c r="X12" s="28">
        <v>24</v>
      </c>
      <c r="Y12" s="28">
        <v>25</v>
      </c>
      <c r="Z12" s="28">
        <v>26</v>
      </c>
      <c r="AA12" s="28">
        <v>27</v>
      </c>
      <c r="AB12" s="28">
        <v>28</v>
      </c>
      <c r="AC12" s="28">
        <v>29</v>
      </c>
      <c r="AD12" s="28">
        <v>30</v>
      </c>
      <c r="AE12" s="28">
        <v>31</v>
      </c>
      <c r="AF12" s="28">
        <v>32</v>
      </c>
      <c r="AG12" s="28">
        <v>33</v>
      </c>
      <c r="AH12" s="28">
        <v>34</v>
      </c>
      <c r="AI12" s="28">
        <v>35</v>
      </c>
      <c r="AJ12" s="28">
        <v>36</v>
      </c>
      <c r="AK12" s="28">
        <v>37</v>
      </c>
      <c r="AL12" s="28">
        <v>38</v>
      </c>
      <c r="AM12" s="28">
        <v>39</v>
      </c>
      <c r="AN12" s="28">
        <v>40</v>
      </c>
      <c r="AO12" s="28">
        <v>41</v>
      </c>
      <c r="AP12" s="28">
        <v>42</v>
      </c>
      <c r="AQ12" s="28">
        <v>43</v>
      </c>
      <c r="AR12" s="28">
        <v>44</v>
      </c>
      <c r="AS12" s="28">
        <v>45</v>
      </c>
      <c r="AT12" s="28">
        <v>46</v>
      </c>
      <c r="AU12" s="28">
        <v>47</v>
      </c>
      <c r="AV12" s="28">
        <v>48</v>
      </c>
      <c r="AW12" s="28">
        <v>49</v>
      </c>
      <c r="AX12" s="28">
        <v>50</v>
      </c>
      <c r="AY12" s="28">
        <v>51</v>
      </c>
      <c r="AZ12" s="28">
        <v>52</v>
      </c>
      <c r="BA12" s="33">
        <v>7</v>
      </c>
      <c r="BB12" s="33">
        <v>54</v>
      </c>
      <c r="BC12" s="33">
        <v>8</v>
      </c>
      <c r="HZ12" s="18"/>
      <c r="IA12" s="18"/>
      <c r="IB12" s="18"/>
      <c r="IC12" s="18"/>
      <c r="ID12" s="18"/>
    </row>
    <row r="13" spans="1:238" s="17" customFormat="1" ht="18">
      <c r="A13" s="33">
        <v>1</v>
      </c>
      <c r="B13" s="34" t="s">
        <v>103</v>
      </c>
      <c r="C13" s="32"/>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1"/>
      <c r="HV13" s="17">
        <v>1</v>
      </c>
      <c r="HW13" s="17" t="s">
        <v>103</v>
      </c>
      <c r="HZ13" s="18"/>
      <c r="IA13" s="18">
        <v>1</v>
      </c>
      <c r="IB13" s="18" t="s">
        <v>103</v>
      </c>
      <c r="IC13" s="18"/>
      <c r="ID13" s="18"/>
    </row>
    <row r="14" spans="1:238" s="21" customFormat="1" ht="15.75">
      <c r="A14" s="30">
        <v>1.01</v>
      </c>
      <c r="B14" s="75" t="s">
        <v>288</v>
      </c>
      <c r="C14" s="66" t="s">
        <v>43</v>
      </c>
      <c r="D14" s="79"/>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1"/>
      <c r="HV14" s="21">
        <v>1.01</v>
      </c>
      <c r="HW14" s="21" t="s">
        <v>104</v>
      </c>
      <c r="HX14" s="21" t="s">
        <v>43</v>
      </c>
      <c r="HZ14" s="22"/>
      <c r="IA14" s="22">
        <v>1.01</v>
      </c>
      <c r="IB14" s="22" t="s">
        <v>288</v>
      </c>
      <c r="IC14" s="22" t="s">
        <v>43</v>
      </c>
      <c r="ID14" s="22"/>
    </row>
    <row r="15" spans="1:238" s="21" customFormat="1" ht="15.75">
      <c r="A15" s="30">
        <v>1.02</v>
      </c>
      <c r="B15" s="75" t="s">
        <v>289</v>
      </c>
      <c r="C15" s="66" t="s">
        <v>44</v>
      </c>
      <c r="D15" s="79"/>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1"/>
      <c r="HV15" s="21">
        <v>1.02</v>
      </c>
      <c r="HW15" s="21" t="s">
        <v>105</v>
      </c>
      <c r="HX15" s="21" t="s">
        <v>44</v>
      </c>
      <c r="HZ15" s="22"/>
      <c r="IA15" s="22">
        <v>1.02</v>
      </c>
      <c r="IB15" s="22" t="s">
        <v>289</v>
      </c>
      <c r="IC15" s="22" t="s">
        <v>44</v>
      </c>
      <c r="ID15" s="22"/>
    </row>
    <row r="16" spans="1:239" s="21" customFormat="1" ht="28.5">
      <c r="A16" s="30">
        <v>1.03</v>
      </c>
      <c r="B16" s="75" t="s">
        <v>290</v>
      </c>
      <c r="C16" s="66" t="s">
        <v>45</v>
      </c>
      <c r="D16" s="67">
        <v>13.19</v>
      </c>
      <c r="E16" s="68" t="s">
        <v>417</v>
      </c>
      <c r="F16" s="71">
        <v>238</v>
      </c>
      <c r="G16" s="56"/>
      <c r="H16" s="57"/>
      <c r="I16" s="58" t="s">
        <v>34</v>
      </c>
      <c r="J16" s="59">
        <f>IF(I16="Less(-)",-1,1)</f>
        <v>1</v>
      </c>
      <c r="K16" s="57" t="s">
        <v>35</v>
      </c>
      <c r="L16" s="57" t="s">
        <v>4</v>
      </c>
      <c r="M16" s="60"/>
      <c r="N16" s="57"/>
      <c r="O16" s="57"/>
      <c r="P16" s="61"/>
      <c r="Q16" s="57"/>
      <c r="R16" s="57"/>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5">
        <f>ROUND(total_amount_ba($B$2,$D$2,D16,F16,J16,K16,M16),0)</f>
        <v>3139</v>
      </c>
      <c r="BB16" s="63">
        <f>BA16+SUM(N16:AZ16)</f>
        <v>3139</v>
      </c>
      <c r="BC16" s="64" t="str">
        <f>SpellNumber(L16,BB16)</f>
        <v>INR  Three Thousand One Hundred &amp; Thirty Nine  Only</v>
      </c>
      <c r="HV16" s="21">
        <v>1.03</v>
      </c>
      <c r="HW16" s="21" t="s">
        <v>106</v>
      </c>
      <c r="HX16" s="21" t="s">
        <v>45</v>
      </c>
      <c r="HZ16" s="22"/>
      <c r="IA16" s="22">
        <v>1.03</v>
      </c>
      <c r="IB16" s="22" t="s">
        <v>290</v>
      </c>
      <c r="IC16" s="22" t="s">
        <v>45</v>
      </c>
      <c r="ID16" s="22">
        <v>13.19</v>
      </c>
      <c r="IE16" s="21" t="s">
        <v>417</v>
      </c>
    </row>
    <row r="17" spans="1:238" s="21" customFormat="1" ht="15.75">
      <c r="A17" s="30">
        <v>1.04</v>
      </c>
      <c r="B17" s="75" t="s">
        <v>291</v>
      </c>
      <c r="C17" s="66" t="s">
        <v>54</v>
      </c>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1"/>
      <c r="HV17" s="21">
        <v>1.04</v>
      </c>
      <c r="HW17" s="21" t="s">
        <v>107</v>
      </c>
      <c r="HX17" s="21" t="s">
        <v>54</v>
      </c>
      <c r="HZ17" s="22"/>
      <c r="IA17" s="22">
        <v>1.04</v>
      </c>
      <c r="IB17" s="22" t="s">
        <v>291</v>
      </c>
      <c r="IC17" s="22" t="s">
        <v>54</v>
      </c>
      <c r="ID17" s="22"/>
    </row>
    <row r="18" spans="1:238" s="21" customFormat="1" ht="94.5">
      <c r="A18" s="30">
        <v>1.05</v>
      </c>
      <c r="B18" s="75" t="s">
        <v>292</v>
      </c>
      <c r="C18" s="66" t="s">
        <v>46</v>
      </c>
      <c r="D18" s="79"/>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1"/>
      <c r="HV18" s="21">
        <v>1.05</v>
      </c>
      <c r="HW18" s="21" t="s">
        <v>266</v>
      </c>
      <c r="HX18" s="21" t="s">
        <v>46</v>
      </c>
      <c r="HZ18" s="22"/>
      <c r="IA18" s="22">
        <v>1.05</v>
      </c>
      <c r="IB18" s="22" t="s">
        <v>292</v>
      </c>
      <c r="IC18" s="22" t="s">
        <v>46</v>
      </c>
      <c r="ID18" s="22"/>
    </row>
    <row r="19" spans="1:239" s="21" customFormat="1" ht="28.5">
      <c r="A19" s="30">
        <v>1.06</v>
      </c>
      <c r="B19" s="75" t="s">
        <v>293</v>
      </c>
      <c r="C19" s="66" t="s">
        <v>55</v>
      </c>
      <c r="D19" s="67">
        <v>36.5</v>
      </c>
      <c r="E19" s="68" t="s">
        <v>417</v>
      </c>
      <c r="F19" s="67">
        <v>251.51</v>
      </c>
      <c r="G19" s="56"/>
      <c r="H19" s="57"/>
      <c r="I19" s="58" t="s">
        <v>34</v>
      </c>
      <c r="J19" s="59">
        <f>IF(I19="Less(-)",-1,1)</f>
        <v>1</v>
      </c>
      <c r="K19" s="57" t="s">
        <v>35</v>
      </c>
      <c r="L19" s="57" t="s">
        <v>4</v>
      </c>
      <c r="M19" s="60"/>
      <c r="N19" s="57"/>
      <c r="O19" s="57"/>
      <c r="P19" s="61"/>
      <c r="Q19" s="57"/>
      <c r="R19" s="57"/>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2"/>
      <c r="BA19" s="65">
        <f>ROUND(total_amount_ba($B$2,$D$2,D19,F19,J19,K19,M19),0)</f>
        <v>9180</v>
      </c>
      <c r="BB19" s="63">
        <f>BA19+SUM(N19:AZ19)</f>
        <v>9180</v>
      </c>
      <c r="BC19" s="64" t="str">
        <f>SpellNumber(L19,BB19)</f>
        <v>INR  Nine Thousand One Hundred &amp; Eighty  Only</v>
      </c>
      <c r="HV19" s="21">
        <v>1.06</v>
      </c>
      <c r="HW19" s="21" t="s">
        <v>108</v>
      </c>
      <c r="HX19" s="21" t="s">
        <v>55</v>
      </c>
      <c r="HZ19" s="22"/>
      <c r="IA19" s="22">
        <v>1.06</v>
      </c>
      <c r="IB19" s="22" t="s">
        <v>293</v>
      </c>
      <c r="IC19" s="22" t="s">
        <v>55</v>
      </c>
      <c r="ID19" s="22">
        <v>36.5</v>
      </c>
      <c r="IE19" s="21" t="s">
        <v>417</v>
      </c>
    </row>
    <row r="20" spans="1:239" s="21" customFormat="1" ht="63">
      <c r="A20" s="30">
        <v>1.07</v>
      </c>
      <c r="B20" s="75" t="s">
        <v>294</v>
      </c>
      <c r="C20" s="66" t="s">
        <v>56</v>
      </c>
      <c r="D20" s="67">
        <v>23.31</v>
      </c>
      <c r="E20" s="68" t="s">
        <v>417</v>
      </c>
      <c r="F20" s="67">
        <v>222.66</v>
      </c>
      <c r="G20" s="56"/>
      <c r="H20" s="57"/>
      <c r="I20" s="58" t="s">
        <v>34</v>
      </c>
      <c r="J20" s="59">
        <f>IF(I20="Less(-)",-1,1)</f>
        <v>1</v>
      </c>
      <c r="K20" s="57" t="s">
        <v>35</v>
      </c>
      <c r="L20" s="57" t="s">
        <v>4</v>
      </c>
      <c r="M20" s="60"/>
      <c r="N20" s="57"/>
      <c r="O20" s="57"/>
      <c r="P20" s="61"/>
      <c r="Q20" s="57"/>
      <c r="R20" s="57"/>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5">
        <f>ROUND(total_amount_ba($B$2,$D$2,D20,F20,J20,K20,M20),0)</f>
        <v>5190</v>
      </c>
      <c r="BB20" s="63">
        <f>BA20+SUM(N20:AZ20)</f>
        <v>5190</v>
      </c>
      <c r="BC20" s="64" t="str">
        <f>SpellNumber(L20,BB20)</f>
        <v>INR  Five Thousand One Hundred &amp; Ninety  Only</v>
      </c>
      <c r="HV20" s="21">
        <v>1.07</v>
      </c>
      <c r="HW20" s="21" t="s">
        <v>267</v>
      </c>
      <c r="HX20" s="21" t="s">
        <v>56</v>
      </c>
      <c r="HZ20" s="22"/>
      <c r="IA20" s="22">
        <v>1.07</v>
      </c>
      <c r="IB20" s="22" t="s">
        <v>294</v>
      </c>
      <c r="IC20" s="22" t="s">
        <v>56</v>
      </c>
      <c r="ID20" s="22">
        <v>23.31</v>
      </c>
      <c r="IE20" s="21" t="s">
        <v>417</v>
      </c>
    </row>
    <row r="21" spans="1:238" s="21" customFormat="1" ht="30.75" customHeight="1">
      <c r="A21" s="30">
        <v>1.08</v>
      </c>
      <c r="B21" s="75" t="s">
        <v>295</v>
      </c>
      <c r="C21" s="66" t="s">
        <v>47</v>
      </c>
      <c r="D21" s="79"/>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1"/>
      <c r="HV21" s="21">
        <v>1.08</v>
      </c>
      <c r="HW21" s="21" t="s">
        <v>109</v>
      </c>
      <c r="HX21" s="21" t="s">
        <v>47</v>
      </c>
      <c r="HZ21" s="22"/>
      <c r="IA21" s="22">
        <v>1.08</v>
      </c>
      <c r="IB21" s="22" t="s">
        <v>295</v>
      </c>
      <c r="IC21" s="22" t="s">
        <v>47</v>
      </c>
      <c r="ID21" s="22"/>
    </row>
    <row r="22" spans="1:238" s="21" customFormat="1" ht="47.25">
      <c r="A22" s="30">
        <v>1.09</v>
      </c>
      <c r="B22" s="75" t="s">
        <v>296</v>
      </c>
      <c r="C22" s="66" t="s">
        <v>57</v>
      </c>
      <c r="D22" s="79"/>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1"/>
      <c r="HV22" s="21">
        <v>1.09</v>
      </c>
      <c r="HW22" s="21" t="s">
        <v>268</v>
      </c>
      <c r="HX22" s="21" t="s">
        <v>57</v>
      </c>
      <c r="HZ22" s="22"/>
      <c r="IA22" s="22">
        <v>1.09</v>
      </c>
      <c r="IB22" s="22" t="s">
        <v>296</v>
      </c>
      <c r="IC22" s="22" t="s">
        <v>57</v>
      </c>
      <c r="ID22" s="22"/>
    </row>
    <row r="23" spans="1:239" s="21" customFormat="1" ht="47.25">
      <c r="A23" s="30">
        <v>1.1</v>
      </c>
      <c r="B23" s="75" t="s">
        <v>297</v>
      </c>
      <c r="C23" s="66" t="s">
        <v>48</v>
      </c>
      <c r="D23" s="67">
        <v>1.63</v>
      </c>
      <c r="E23" s="68" t="s">
        <v>417</v>
      </c>
      <c r="F23" s="67">
        <v>6457.82</v>
      </c>
      <c r="G23" s="56"/>
      <c r="H23" s="57"/>
      <c r="I23" s="58" t="s">
        <v>34</v>
      </c>
      <c r="J23" s="59">
        <f>IF(I23="Less(-)",-1,1)</f>
        <v>1</v>
      </c>
      <c r="K23" s="57" t="s">
        <v>35</v>
      </c>
      <c r="L23" s="57" t="s">
        <v>4</v>
      </c>
      <c r="M23" s="60"/>
      <c r="N23" s="57"/>
      <c r="O23" s="57"/>
      <c r="P23" s="61"/>
      <c r="Q23" s="57"/>
      <c r="R23" s="57"/>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5">
        <f>ROUND(total_amount_ba($B$2,$D$2,D23,F23,J23,K23,M23),0)</f>
        <v>10526</v>
      </c>
      <c r="BB23" s="63">
        <f>BA23+SUM(N23:AZ23)</f>
        <v>10526</v>
      </c>
      <c r="BC23" s="64" t="str">
        <f>SpellNumber(L23,BB23)</f>
        <v>INR  Ten Thousand Five Hundred &amp; Twenty Six  Only</v>
      </c>
      <c r="HV23" s="21">
        <v>1.1</v>
      </c>
      <c r="HW23" s="21" t="s">
        <v>269</v>
      </c>
      <c r="HX23" s="21" t="s">
        <v>48</v>
      </c>
      <c r="HZ23" s="22"/>
      <c r="IA23" s="22">
        <v>1.1</v>
      </c>
      <c r="IB23" s="22" t="s">
        <v>297</v>
      </c>
      <c r="IC23" s="22" t="s">
        <v>48</v>
      </c>
      <c r="ID23" s="22">
        <v>1.63</v>
      </c>
      <c r="IE23" s="21" t="s">
        <v>417</v>
      </c>
    </row>
    <row r="24" spans="1:239" s="21" customFormat="1" ht="47.25">
      <c r="A24" s="30">
        <v>1.11</v>
      </c>
      <c r="B24" s="75" t="s">
        <v>298</v>
      </c>
      <c r="C24" s="66" t="s">
        <v>58</v>
      </c>
      <c r="D24" s="67">
        <v>19.15</v>
      </c>
      <c r="E24" s="68" t="s">
        <v>417</v>
      </c>
      <c r="F24" s="67">
        <v>5546.73</v>
      </c>
      <c r="G24" s="56"/>
      <c r="H24" s="57"/>
      <c r="I24" s="58" t="s">
        <v>34</v>
      </c>
      <c r="J24" s="59">
        <f>IF(I24="Less(-)",-1,1)</f>
        <v>1</v>
      </c>
      <c r="K24" s="57" t="s">
        <v>35</v>
      </c>
      <c r="L24" s="57" t="s">
        <v>4</v>
      </c>
      <c r="M24" s="60"/>
      <c r="N24" s="57"/>
      <c r="O24" s="57"/>
      <c r="P24" s="61"/>
      <c r="Q24" s="57"/>
      <c r="R24" s="57"/>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5">
        <f>ROUND(total_amount_ba($B$2,$D$2,D24,F24,J24,K24,M24),0)</f>
        <v>106220</v>
      </c>
      <c r="BB24" s="63">
        <f>BA24+SUM(N24:AZ24)</f>
        <v>106220</v>
      </c>
      <c r="BC24" s="64" t="str">
        <f>SpellNumber(L24,BB24)</f>
        <v>INR  One Lakh Six Thousand Two Hundred &amp; Twenty  Only</v>
      </c>
      <c r="HV24" s="21">
        <v>1.11</v>
      </c>
      <c r="HW24" s="21" t="s">
        <v>270</v>
      </c>
      <c r="HX24" s="21" t="s">
        <v>58</v>
      </c>
      <c r="HZ24" s="22"/>
      <c r="IA24" s="22">
        <v>1.11</v>
      </c>
      <c r="IB24" s="22" t="s">
        <v>298</v>
      </c>
      <c r="IC24" s="22" t="s">
        <v>58</v>
      </c>
      <c r="ID24" s="22">
        <v>19.15</v>
      </c>
      <c r="IE24" s="21" t="s">
        <v>417</v>
      </c>
    </row>
    <row r="25" spans="1:238" s="21" customFormat="1" ht="15.75">
      <c r="A25" s="30">
        <v>1.12</v>
      </c>
      <c r="B25" s="75" t="s">
        <v>299</v>
      </c>
      <c r="C25" s="66" t="s">
        <v>59</v>
      </c>
      <c r="D25" s="79"/>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1"/>
      <c r="HV25" s="21">
        <v>1.12</v>
      </c>
      <c r="HW25" s="21" t="s">
        <v>271</v>
      </c>
      <c r="HX25" s="21" t="s">
        <v>59</v>
      </c>
      <c r="HZ25" s="22"/>
      <c r="IA25" s="22">
        <v>1.12</v>
      </c>
      <c r="IB25" s="22" t="s">
        <v>299</v>
      </c>
      <c r="IC25" s="22" t="s">
        <v>59</v>
      </c>
      <c r="ID25" s="22"/>
    </row>
    <row r="26" spans="1:238" s="21" customFormat="1" ht="33.75" customHeight="1">
      <c r="A26" s="30">
        <v>1.13</v>
      </c>
      <c r="B26" s="75" t="s">
        <v>300</v>
      </c>
      <c r="C26" s="66" t="s">
        <v>60</v>
      </c>
      <c r="D26" s="79"/>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1"/>
      <c r="HV26" s="21">
        <v>1.13</v>
      </c>
      <c r="HW26" s="21" t="s">
        <v>110</v>
      </c>
      <c r="HX26" s="21" t="s">
        <v>60</v>
      </c>
      <c r="HZ26" s="22"/>
      <c r="IA26" s="22">
        <v>1.13</v>
      </c>
      <c r="IB26" s="22" t="s">
        <v>300</v>
      </c>
      <c r="IC26" s="22" t="s">
        <v>60</v>
      </c>
      <c r="ID26" s="22"/>
    </row>
    <row r="27" spans="1:239" s="21" customFormat="1" ht="28.5">
      <c r="A27" s="30">
        <v>1.14</v>
      </c>
      <c r="B27" s="75" t="s">
        <v>301</v>
      </c>
      <c r="C27" s="66" t="s">
        <v>61</v>
      </c>
      <c r="D27" s="67">
        <v>6.75</v>
      </c>
      <c r="E27" s="68" t="s">
        <v>418</v>
      </c>
      <c r="F27" s="67">
        <v>270.01</v>
      </c>
      <c r="G27" s="56"/>
      <c r="H27" s="57"/>
      <c r="I27" s="58" t="s">
        <v>34</v>
      </c>
      <c r="J27" s="59">
        <f>IF(I27="Less(-)",-1,1)</f>
        <v>1</v>
      </c>
      <c r="K27" s="57" t="s">
        <v>35</v>
      </c>
      <c r="L27" s="57" t="s">
        <v>4</v>
      </c>
      <c r="M27" s="60"/>
      <c r="N27" s="57"/>
      <c r="O27" s="57"/>
      <c r="P27" s="61"/>
      <c r="Q27" s="57"/>
      <c r="R27" s="57"/>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5">
        <f>ROUND(total_amount_ba($B$2,$D$2,D27,F27,J27,K27,M27),0)</f>
        <v>1823</v>
      </c>
      <c r="BB27" s="63">
        <f>BA27+SUM(N27:AZ27)</f>
        <v>1823</v>
      </c>
      <c r="BC27" s="64" t="str">
        <f>SpellNumber(L27,BB27)</f>
        <v>INR  One Thousand Eight Hundred &amp; Twenty Three  Only</v>
      </c>
      <c r="HV27" s="21">
        <v>1.14</v>
      </c>
      <c r="HW27" s="21" t="s">
        <v>111</v>
      </c>
      <c r="HX27" s="21" t="s">
        <v>61</v>
      </c>
      <c r="HZ27" s="22"/>
      <c r="IA27" s="22">
        <v>1.14</v>
      </c>
      <c r="IB27" s="22" t="s">
        <v>301</v>
      </c>
      <c r="IC27" s="22" t="s">
        <v>61</v>
      </c>
      <c r="ID27" s="22">
        <v>6.75</v>
      </c>
      <c r="IE27" s="21" t="s">
        <v>418</v>
      </c>
    </row>
    <row r="28" spans="1:239" s="21" customFormat="1" ht="28.5">
      <c r="A28" s="30">
        <v>1.15</v>
      </c>
      <c r="B28" s="75" t="s">
        <v>302</v>
      </c>
      <c r="C28" s="66" t="s">
        <v>62</v>
      </c>
      <c r="D28" s="67">
        <v>88</v>
      </c>
      <c r="E28" s="68" t="s">
        <v>418</v>
      </c>
      <c r="F28" s="67">
        <v>672.11</v>
      </c>
      <c r="G28" s="56"/>
      <c r="H28" s="57"/>
      <c r="I28" s="58" t="s">
        <v>34</v>
      </c>
      <c r="J28" s="59">
        <f>IF(I28="Less(-)",-1,1)</f>
        <v>1</v>
      </c>
      <c r="K28" s="57" t="s">
        <v>35</v>
      </c>
      <c r="L28" s="57" t="s">
        <v>4</v>
      </c>
      <c r="M28" s="60"/>
      <c r="N28" s="57"/>
      <c r="O28" s="57"/>
      <c r="P28" s="61"/>
      <c r="Q28" s="57"/>
      <c r="R28" s="57"/>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5">
        <f>ROUND(total_amount_ba($B$2,$D$2,D28,F28,J28,K28,M28),0)</f>
        <v>59146</v>
      </c>
      <c r="BB28" s="63">
        <f>BA28+SUM(N28:AZ28)</f>
        <v>59146</v>
      </c>
      <c r="BC28" s="64" t="str">
        <f>SpellNumber(L28,BB28)</f>
        <v>INR  Fifty Nine Thousand One Hundred &amp; Forty Six  Only</v>
      </c>
      <c r="HV28" s="21">
        <v>1.15</v>
      </c>
      <c r="HW28" s="21" t="s">
        <v>112</v>
      </c>
      <c r="HX28" s="21" t="s">
        <v>62</v>
      </c>
      <c r="HY28" s="21">
        <v>1</v>
      </c>
      <c r="HZ28" s="22" t="s">
        <v>279</v>
      </c>
      <c r="IA28" s="22">
        <v>1.15</v>
      </c>
      <c r="IB28" s="22" t="s">
        <v>302</v>
      </c>
      <c r="IC28" s="22" t="s">
        <v>62</v>
      </c>
      <c r="ID28" s="22">
        <v>88</v>
      </c>
      <c r="IE28" s="21" t="s">
        <v>418</v>
      </c>
    </row>
    <row r="29" spans="1:239" s="21" customFormat="1" ht="28.5">
      <c r="A29" s="30">
        <v>1.16</v>
      </c>
      <c r="B29" s="75" t="s">
        <v>303</v>
      </c>
      <c r="C29" s="66" t="s">
        <v>63</v>
      </c>
      <c r="D29" s="67">
        <v>34</v>
      </c>
      <c r="E29" s="68" t="s">
        <v>418</v>
      </c>
      <c r="F29" s="67">
        <v>672.11</v>
      </c>
      <c r="G29" s="56"/>
      <c r="H29" s="57"/>
      <c r="I29" s="58" t="s">
        <v>34</v>
      </c>
      <c r="J29" s="59">
        <f>IF(I29="Less(-)",-1,1)</f>
        <v>1</v>
      </c>
      <c r="K29" s="57" t="s">
        <v>35</v>
      </c>
      <c r="L29" s="57" t="s">
        <v>4</v>
      </c>
      <c r="M29" s="60"/>
      <c r="N29" s="57"/>
      <c r="O29" s="57"/>
      <c r="P29" s="61"/>
      <c r="Q29" s="57"/>
      <c r="R29" s="57"/>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5">
        <f>ROUND(total_amount_ba($B$2,$D$2,D29,F29,J29,K29,M29),0)</f>
        <v>22852</v>
      </c>
      <c r="BB29" s="63">
        <f>BA29+SUM(N29:AZ29)</f>
        <v>22852</v>
      </c>
      <c r="BC29" s="64" t="str">
        <f>SpellNumber(L29,BB29)</f>
        <v>INR  Twenty Two Thousand Eight Hundred &amp; Fifty Two  Only</v>
      </c>
      <c r="HV29" s="21">
        <v>1.16</v>
      </c>
      <c r="HW29" s="21" t="s">
        <v>272</v>
      </c>
      <c r="HX29" s="21" t="s">
        <v>63</v>
      </c>
      <c r="HZ29" s="22"/>
      <c r="IA29" s="22">
        <v>1.16</v>
      </c>
      <c r="IB29" s="22" t="s">
        <v>303</v>
      </c>
      <c r="IC29" s="22" t="s">
        <v>63</v>
      </c>
      <c r="ID29" s="22">
        <v>34</v>
      </c>
      <c r="IE29" s="21" t="s">
        <v>418</v>
      </c>
    </row>
    <row r="30" spans="1:239" s="21" customFormat="1" ht="28.5">
      <c r="A30" s="30">
        <v>1.17</v>
      </c>
      <c r="B30" s="75" t="s">
        <v>304</v>
      </c>
      <c r="C30" s="66" t="s">
        <v>64</v>
      </c>
      <c r="D30" s="67">
        <v>202</v>
      </c>
      <c r="E30" s="68" t="s">
        <v>418</v>
      </c>
      <c r="F30" s="67">
        <v>533.42</v>
      </c>
      <c r="G30" s="56"/>
      <c r="H30" s="57"/>
      <c r="I30" s="58" t="s">
        <v>34</v>
      </c>
      <c r="J30" s="59">
        <f>IF(I30="Less(-)",-1,1)</f>
        <v>1</v>
      </c>
      <c r="K30" s="57" t="s">
        <v>35</v>
      </c>
      <c r="L30" s="57" t="s">
        <v>4</v>
      </c>
      <c r="M30" s="60"/>
      <c r="N30" s="57"/>
      <c r="O30" s="57"/>
      <c r="P30" s="61"/>
      <c r="Q30" s="57"/>
      <c r="R30" s="57"/>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5">
        <f>ROUND(total_amount_ba($B$2,$D$2,D30,F30,J30,K30,M30),0)</f>
        <v>107751</v>
      </c>
      <c r="BB30" s="63">
        <f>BA30+SUM(N30:AZ30)</f>
        <v>107751</v>
      </c>
      <c r="BC30" s="64" t="str">
        <f>SpellNumber(L30,BB30)</f>
        <v>INR  One Lakh Seven Thousand Seven Hundred &amp; Fifty One  Only</v>
      </c>
      <c r="HV30" s="21">
        <v>1.17</v>
      </c>
      <c r="HW30" s="21" t="s">
        <v>113</v>
      </c>
      <c r="HX30" s="21" t="s">
        <v>64</v>
      </c>
      <c r="HZ30" s="22"/>
      <c r="IA30" s="22">
        <v>1.17</v>
      </c>
      <c r="IB30" s="22" t="s">
        <v>304</v>
      </c>
      <c r="IC30" s="22" t="s">
        <v>64</v>
      </c>
      <c r="ID30" s="22">
        <v>202</v>
      </c>
      <c r="IE30" s="21" t="s">
        <v>418</v>
      </c>
    </row>
    <row r="31" spans="1:239" s="21" customFormat="1" ht="28.5">
      <c r="A31" s="30">
        <v>1.18</v>
      </c>
      <c r="B31" s="75" t="s">
        <v>305</v>
      </c>
      <c r="C31" s="66" t="s">
        <v>49</v>
      </c>
      <c r="D31" s="67">
        <v>37.5</v>
      </c>
      <c r="E31" s="68" t="s">
        <v>418</v>
      </c>
      <c r="F31" s="67">
        <v>705.17</v>
      </c>
      <c r="G31" s="56"/>
      <c r="H31" s="57"/>
      <c r="I31" s="58" t="s">
        <v>34</v>
      </c>
      <c r="J31" s="59">
        <f>IF(I31="Less(-)",-1,1)</f>
        <v>1</v>
      </c>
      <c r="K31" s="57" t="s">
        <v>35</v>
      </c>
      <c r="L31" s="57" t="s">
        <v>4</v>
      </c>
      <c r="M31" s="60"/>
      <c r="N31" s="57"/>
      <c r="O31" s="57"/>
      <c r="P31" s="61"/>
      <c r="Q31" s="57"/>
      <c r="R31" s="57"/>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5">
        <f>ROUND(total_amount_ba($B$2,$D$2,D31,F31,J31,K31,M31),0)</f>
        <v>26444</v>
      </c>
      <c r="BB31" s="63">
        <f>BA31+SUM(N31:AZ31)</f>
        <v>26444</v>
      </c>
      <c r="BC31" s="64" t="str">
        <f>SpellNumber(L31,BB31)</f>
        <v>INR  Twenty Six Thousand Four Hundred &amp; Forty Four  Only</v>
      </c>
      <c r="HV31" s="21">
        <v>1.18</v>
      </c>
      <c r="HW31" s="21" t="s">
        <v>106</v>
      </c>
      <c r="HX31" s="21" t="s">
        <v>49</v>
      </c>
      <c r="HZ31" s="22"/>
      <c r="IA31" s="22">
        <v>1.18</v>
      </c>
      <c r="IB31" s="22" t="s">
        <v>305</v>
      </c>
      <c r="IC31" s="22" t="s">
        <v>49</v>
      </c>
      <c r="ID31" s="22">
        <v>37.5</v>
      </c>
      <c r="IE31" s="21" t="s">
        <v>418</v>
      </c>
    </row>
    <row r="32" spans="1:238" s="21" customFormat="1" ht="47.25">
      <c r="A32" s="30">
        <v>1.19</v>
      </c>
      <c r="B32" s="75" t="s">
        <v>306</v>
      </c>
      <c r="C32" s="66" t="s">
        <v>65</v>
      </c>
      <c r="D32" s="79"/>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1"/>
      <c r="HV32" s="21">
        <v>1.19</v>
      </c>
      <c r="HW32" s="21" t="s">
        <v>273</v>
      </c>
      <c r="HX32" s="21" t="s">
        <v>65</v>
      </c>
      <c r="HZ32" s="22"/>
      <c r="IA32" s="22">
        <v>1.19</v>
      </c>
      <c r="IB32" s="22" t="s">
        <v>306</v>
      </c>
      <c r="IC32" s="22" t="s">
        <v>65</v>
      </c>
      <c r="ID32" s="22"/>
    </row>
    <row r="33" spans="1:239" s="21" customFormat="1" ht="28.5">
      <c r="A33" s="30">
        <v>1.2</v>
      </c>
      <c r="B33" s="75" t="s">
        <v>307</v>
      </c>
      <c r="C33" s="66" t="s">
        <v>66</v>
      </c>
      <c r="D33" s="67">
        <v>1000</v>
      </c>
      <c r="E33" s="68" t="s">
        <v>419</v>
      </c>
      <c r="F33" s="67">
        <v>78.61</v>
      </c>
      <c r="G33" s="56"/>
      <c r="H33" s="57"/>
      <c r="I33" s="58" t="s">
        <v>34</v>
      </c>
      <c r="J33" s="59">
        <f>IF(I33="Less(-)",-1,1)</f>
        <v>1</v>
      </c>
      <c r="K33" s="57" t="s">
        <v>35</v>
      </c>
      <c r="L33" s="57" t="s">
        <v>4</v>
      </c>
      <c r="M33" s="60"/>
      <c r="N33" s="57"/>
      <c r="O33" s="57"/>
      <c r="P33" s="61"/>
      <c r="Q33" s="57"/>
      <c r="R33" s="57"/>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2"/>
      <c r="BA33" s="65">
        <f>ROUND(total_amount_ba($B$2,$D$2,D33,F33,J33,K33,M33),0)</f>
        <v>78610</v>
      </c>
      <c r="BB33" s="63">
        <f>BA33+SUM(N33:AZ33)</f>
        <v>78610</v>
      </c>
      <c r="BC33" s="64" t="str">
        <f>SpellNumber(L33,BB33)</f>
        <v>INR  Seventy Eight Thousand Six Hundred &amp; Ten  Only</v>
      </c>
      <c r="HV33" s="21">
        <v>1.2</v>
      </c>
      <c r="HW33" s="21" t="s">
        <v>274</v>
      </c>
      <c r="HX33" s="21" t="s">
        <v>66</v>
      </c>
      <c r="HZ33" s="22"/>
      <c r="IA33" s="22">
        <v>1.2</v>
      </c>
      <c r="IB33" s="22" t="s">
        <v>307</v>
      </c>
      <c r="IC33" s="22" t="s">
        <v>66</v>
      </c>
      <c r="ID33" s="22">
        <v>1000</v>
      </c>
      <c r="IE33" s="21" t="s">
        <v>419</v>
      </c>
    </row>
    <row r="34" spans="1:238" s="21" customFormat="1" ht="47.25">
      <c r="A34" s="30">
        <v>1.21</v>
      </c>
      <c r="B34" s="75" t="s">
        <v>308</v>
      </c>
      <c r="C34" s="66" t="s">
        <v>67</v>
      </c>
      <c r="D34" s="79"/>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1"/>
      <c r="HV34" s="21">
        <v>1.21</v>
      </c>
      <c r="HW34" s="21" t="s">
        <v>114</v>
      </c>
      <c r="HX34" s="21" t="s">
        <v>67</v>
      </c>
      <c r="HZ34" s="22"/>
      <c r="IA34" s="22">
        <v>1.21</v>
      </c>
      <c r="IB34" s="22" t="s">
        <v>308</v>
      </c>
      <c r="IC34" s="22" t="s">
        <v>67</v>
      </c>
      <c r="ID34" s="22"/>
    </row>
    <row r="35" spans="1:239" s="21" customFormat="1" ht="42.75">
      <c r="A35" s="30">
        <v>1.22</v>
      </c>
      <c r="B35" s="75" t="s">
        <v>307</v>
      </c>
      <c r="C35" s="66" t="s">
        <v>68</v>
      </c>
      <c r="D35" s="67">
        <v>2840</v>
      </c>
      <c r="E35" s="68" t="s">
        <v>419</v>
      </c>
      <c r="F35" s="67">
        <v>78.61</v>
      </c>
      <c r="G35" s="56"/>
      <c r="H35" s="57"/>
      <c r="I35" s="58" t="s">
        <v>34</v>
      </c>
      <c r="J35" s="59">
        <f>IF(I35="Less(-)",-1,1)</f>
        <v>1</v>
      </c>
      <c r="K35" s="57" t="s">
        <v>35</v>
      </c>
      <c r="L35" s="57" t="s">
        <v>4</v>
      </c>
      <c r="M35" s="60"/>
      <c r="N35" s="57"/>
      <c r="O35" s="57"/>
      <c r="P35" s="61"/>
      <c r="Q35" s="57"/>
      <c r="R35" s="57"/>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c r="BA35" s="65">
        <f>ROUND(total_amount_ba($B$2,$D$2,D35,F35,J35,K35,M35),0)</f>
        <v>223252</v>
      </c>
      <c r="BB35" s="63">
        <f>BA35+SUM(N35:AZ35)</f>
        <v>223252</v>
      </c>
      <c r="BC35" s="64" t="str">
        <f>SpellNumber(L35,BB35)</f>
        <v>INR  Two Lakh Twenty Three Thousand Two Hundred &amp; Fifty Two  Only</v>
      </c>
      <c r="HV35" s="21">
        <v>1.22</v>
      </c>
      <c r="HW35" s="21" t="s">
        <v>275</v>
      </c>
      <c r="HX35" s="21" t="s">
        <v>68</v>
      </c>
      <c r="HZ35" s="22"/>
      <c r="IA35" s="22">
        <v>1.22</v>
      </c>
      <c r="IB35" s="22" t="s">
        <v>307</v>
      </c>
      <c r="IC35" s="22" t="s">
        <v>68</v>
      </c>
      <c r="ID35" s="22">
        <v>2840</v>
      </c>
      <c r="IE35" s="21" t="s">
        <v>419</v>
      </c>
    </row>
    <row r="36" spans="1:238" s="21" customFormat="1" ht="304.5" customHeight="1">
      <c r="A36" s="30">
        <v>1.23</v>
      </c>
      <c r="B36" s="75" t="s">
        <v>309</v>
      </c>
      <c r="C36" s="66" t="s">
        <v>69</v>
      </c>
      <c r="D36" s="79"/>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1"/>
      <c r="HV36" s="21">
        <v>1.23</v>
      </c>
      <c r="HW36" s="21" t="s">
        <v>115</v>
      </c>
      <c r="HX36" s="21" t="s">
        <v>69</v>
      </c>
      <c r="HZ36" s="22"/>
      <c r="IA36" s="22">
        <v>1.23</v>
      </c>
      <c r="IB36" s="35" t="s">
        <v>309</v>
      </c>
      <c r="IC36" s="22" t="s">
        <v>69</v>
      </c>
      <c r="ID36" s="22"/>
    </row>
    <row r="37" spans="1:238" s="21" customFormat="1" ht="30.75" customHeight="1">
      <c r="A37" s="30">
        <v>1.24</v>
      </c>
      <c r="B37" s="75" t="s">
        <v>310</v>
      </c>
      <c r="C37" s="66" t="s">
        <v>70</v>
      </c>
      <c r="D37" s="79"/>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1"/>
      <c r="HV37" s="21">
        <v>1.24</v>
      </c>
      <c r="HW37" s="21" t="s">
        <v>276</v>
      </c>
      <c r="HX37" s="21" t="s">
        <v>70</v>
      </c>
      <c r="HZ37" s="22"/>
      <c r="IA37" s="22">
        <v>1.24</v>
      </c>
      <c r="IB37" s="22" t="s">
        <v>310</v>
      </c>
      <c r="IC37" s="22" t="s">
        <v>70</v>
      </c>
      <c r="ID37" s="22"/>
    </row>
    <row r="38" spans="1:239" s="21" customFormat="1" ht="31.5">
      <c r="A38" s="30">
        <v>1.25</v>
      </c>
      <c r="B38" s="75" t="s">
        <v>311</v>
      </c>
      <c r="C38" s="66" t="s">
        <v>50</v>
      </c>
      <c r="D38" s="67">
        <v>8.46</v>
      </c>
      <c r="E38" s="68" t="s">
        <v>417</v>
      </c>
      <c r="F38" s="67">
        <v>7012.09</v>
      </c>
      <c r="G38" s="56"/>
      <c r="H38" s="57"/>
      <c r="I38" s="58" t="s">
        <v>34</v>
      </c>
      <c r="J38" s="59">
        <f>IF(I38="Less(-)",-1,1)</f>
        <v>1</v>
      </c>
      <c r="K38" s="57" t="s">
        <v>35</v>
      </c>
      <c r="L38" s="57" t="s">
        <v>4</v>
      </c>
      <c r="M38" s="60"/>
      <c r="N38" s="57"/>
      <c r="O38" s="57"/>
      <c r="P38" s="61"/>
      <c r="Q38" s="57"/>
      <c r="R38" s="57"/>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65">
        <f>ROUND(total_amount_ba($B$2,$D$2,D38,F38,J38,K38,M38),0)</f>
        <v>59322</v>
      </c>
      <c r="BB38" s="63">
        <f>BA38+SUM(N38:AZ38)</f>
        <v>59322</v>
      </c>
      <c r="BC38" s="64" t="str">
        <f>SpellNumber(L38,BB38)</f>
        <v>INR  Fifty Nine Thousand Three Hundred &amp; Twenty Two  Only</v>
      </c>
      <c r="HV38" s="21">
        <v>1.25</v>
      </c>
      <c r="HW38" s="21" t="s">
        <v>277</v>
      </c>
      <c r="HX38" s="21" t="s">
        <v>50</v>
      </c>
      <c r="HZ38" s="22"/>
      <c r="IA38" s="22">
        <v>1.25</v>
      </c>
      <c r="IB38" s="22" t="s">
        <v>311</v>
      </c>
      <c r="IC38" s="22" t="s">
        <v>50</v>
      </c>
      <c r="ID38" s="22">
        <v>8.46</v>
      </c>
      <c r="IE38" s="21" t="s">
        <v>417</v>
      </c>
    </row>
    <row r="39" spans="1:238" s="21" customFormat="1" ht="15.75">
      <c r="A39" s="30">
        <v>1.26</v>
      </c>
      <c r="B39" s="75" t="s">
        <v>312</v>
      </c>
      <c r="C39" s="66" t="s">
        <v>51</v>
      </c>
      <c r="D39" s="79"/>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1"/>
      <c r="HV39" s="21">
        <v>1.26</v>
      </c>
      <c r="HW39" s="21" t="s">
        <v>278</v>
      </c>
      <c r="HX39" s="21" t="s">
        <v>51</v>
      </c>
      <c r="HZ39" s="22"/>
      <c r="IA39" s="22">
        <v>1.26</v>
      </c>
      <c r="IB39" s="22" t="s">
        <v>312</v>
      </c>
      <c r="IC39" s="22" t="s">
        <v>51</v>
      </c>
      <c r="ID39" s="22"/>
    </row>
    <row r="40" spans="1:239" s="21" customFormat="1" ht="31.5">
      <c r="A40" s="30">
        <v>1.27</v>
      </c>
      <c r="B40" s="75" t="s">
        <v>311</v>
      </c>
      <c r="C40" s="66" t="s">
        <v>71</v>
      </c>
      <c r="D40" s="67">
        <v>24.16</v>
      </c>
      <c r="E40" s="68" t="s">
        <v>417</v>
      </c>
      <c r="F40" s="67">
        <v>8838.36</v>
      </c>
      <c r="G40" s="56"/>
      <c r="H40" s="57"/>
      <c r="I40" s="58" t="s">
        <v>34</v>
      </c>
      <c r="J40" s="59">
        <f>IF(I40="Less(-)",-1,1)</f>
        <v>1</v>
      </c>
      <c r="K40" s="57" t="s">
        <v>35</v>
      </c>
      <c r="L40" s="57" t="s">
        <v>4</v>
      </c>
      <c r="M40" s="60"/>
      <c r="N40" s="57"/>
      <c r="O40" s="57"/>
      <c r="P40" s="61"/>
      <c r="Q40" s="57"/>
      <c r="R40" s="57"/>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2"/>
      <c r="BA40" s="65">
        <f>ROUND(total_amount_ba($B$2,$D$2,D40,F40,J40,K40,M40),0)</f>
        <v>213535</v>
      </c>
      <c r="BB40" s="63">
        <f>BA40+SUM(N40:AZ40)</f>
        <v>213535</v>
      </c>
      <c r="BC40" s="64" t="str">
        <f>SpellNumber(L40,BB40)</f>
        <v>INR  Two Lakh Thirteen Thousand Five Hundred &amp; Thirty Five  Only</v>
      </c>
      <c r="HV40" s="21">
        <v>1.27</v>
      </c>
      <c r="HW40" s="21" t="s">
        <v>116</v>
      </c>
      <c r="HX40" s="21" t="s">
        <v>71</v>
      </c>
      <c r="HZ40" s="22"/>
      <c r="IA40" s="22">
        <v>1.27</v>
      </c>
      <c r="IB40" s="22" t="s">
        <v>311</v>
      </c>
      <c r="IC40" s="22" t="s">
        <v>71</v>
      </c>
      <c r="ID40" s="22">
        <v>24.16</v>
      </c>
      <c r="IE40" s="21" t="s">
        <v>417</v>
      </c>
    </row>
    <row r="41" spans="1:238" s="21" customFormat="1" ht="15.75">
      <c r="A41" s="30">
        <v>1.28</v>
      </c>
      <c r="B41" s="75" t="s">
        <v>313</v>
      </c>
      <c r="C41" s="66" t="s">
        <v>72</v>
      </c>
      <c r="D41" s="79"/>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1"/>
      <c r="HV41" s="21">
        <v>1.28</v>
      </c>
      <c r="HW41" s="21" t="s">
        <v>112</v>
      </c>
      <c r="HX41" s="21" t="s">
        <v>72</v>
      </c>
      <c r="HY41" s="21">
        <v>1</v>
      </c>
      <c r="HZ41" s="22" t="s">
        <v>102</v>
      </c>
      <c r="IA41" s="22">
        <v>1.28</v>
      </c>
      <c r="IB41" s="22" t="s">
        <v>313</v>
      </c>
      <c r="IC41" s="22" t="s">
        <v>72</v>
      </c>
      <c r="ID41" s="22"/>
    </row>
    <row r="42" spans="1:238" s="21" customFormat="1" ht="47.25">
      <c r="A42" s="30">
        <v>1.29</v>
      </c>
      <c r="B42" s="75" t="s">
        <v>314</v>
      </c>
      <c r="C42" s="66" t="s">
        <v>73</v>
      </c>
      <c r="D42" s="79"/>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1"/>
      <c r="HV42" s="21">
        <v>1.29</v>
      </c>
      <c r="HW42" s="21" t="s">
        <v>117</v>
      </c>
      <c r="HX42" s="21" t="s">
        <v>73</v>
      </c>
      <c r="HY42" s="21">
        <v>15</v>
      </c>
      <c r="HZ42" s="22" t="s">
        <v>101</v>
      </c>
      <c r="IA42" s="22">
        <v>1.29</v>
      </c>
      <c r="IB42" s="22" t="s">
        <v>314</v>
      </c>
      <c r="IC42" s="22" t="s">
        <v>73</v>
      </c>
      <c r="ID42" s="22"/>
    </row>
    <row r="43" spans="1:239" s="21" customFormat="1" ht="28.5">
      <c r="A43" s="30">
        <v>1.3</v>
      </c>
      <c r="B43" s="75" t="s">
        <v>315</v>
      </c>
      <c r="C43" s="66" t="s">
        <v>74</v>
      </c>
      <c r="D43" s="67">
        <v>215</v>
      </c>
      <c r="E43" s="68" t="s">
        <v>418</v>
      </c>
      <c r="F43" s="67">
        <v>892.63</v>
      </c>
      <c r="G43" s="56"/>
      <c r="H43" s="57"/>
      <c r="I43" s="58" t="s">
        <v>34</v>
      </c>
      <c r="J43" s="59">
        <f>IF(I43="Less(-)",-1,1)</f>
        <v>1</v>
      </c>
      <c r="K43" s="57" t="s">
        <v>35</v>
      </c>
      <c r="L43" s="57" t="s">
        <v>4</v>
      </c>
      <c r="M43" s="60"/>
      <c r="N43" s="57"/>
      <c r="O43" s="57"/>
      <c r="P43" s="61"/>
      <c r="Q43" s="57"/>
      <c r="R43" s="57"/>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5">
        <f>ROUND(total_amount_ba($B$2,$D$2,D43,F43,J43,K43,M43),0)</f>
        <v>191915</v>
      </c>
      <c r="BB43" s="63">
        <f>BA43+SUM(N43:AZ43)</f>
        <v>191915</v>
      </c>
      <c r="BC43" s="64" t="str">
        <f>SpellNumber(L43,BB43)</f>
        <v>INR  One Lakh Ninety One Thousand Nine Hundred &amp; Fifteen  Only</v>
      </c>
      <c r="HV43" s="21">
        <v>1.3</v>
      </c>
      <c r="HW43" s="21" t="s">
        <v>118</v>
      </c>
      <c r="HX43" s="21" t="s">
        <v>74</v>
      </c>
      <c r="HY43" s="21">
        <v>1</v>
      </c>
      <c r="HZ43" s="22" t="s">
        <v>280</v>
      </c>
      <c r="IA43" s="22">
        <v>1.3</v>
      </c>
      <c r="IB43" s="22" t="s">
        <v>315</v>
      </c>
      <c r="IC43" s="22" t="s">
        <v>74</v>
      </c>
      <c r="ID43" s="22">
        <v>215</v>
      </c>
      <c r="IE43" s="21" t="s">
        <v>418</v>
      </c>
    </row>
    <row r="44" spans="1:238" s="21" customFormat="1" ht="39.75" customHeight="1">
      <c r="A44" s="30">
        <v>1.31</v>
      </c>
      <c r="B44" s="75" t="s">
        <v>316</v>
      </c>
      <c r="C44" s="66" t="s">
        <v>75</v>
      </c>
      <c r="D44" s="79"/>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1"/>
      <c r="HV44" s="21">
        <v>1.31</v>
      </c>
      <c r="HW44" s="31" t="s">
        <v>119</v>
      </c>
      <c r="HX44" s="21" t="s">
        <v>75</v>
      </c>
      <c r="HY44" s="21">
        <v>5</v>
      </c>
      <c r="HZ44" s="22" t="s">
        <v>102</v>
      </c>
      <c r="IA44" s="22">
        <v>1.31</v>
      </c>
      <c r="IB44" s="35" t="s">
        <v>316</v>
      </c>
      <c r="IC44" s="22" t="s">
        <v>75</v>
      </c>
      <c r="ID44" s="22"/>
    </row>
    <row r="45" spans="1:238" s="21" customFormat="1" ht="153" customHeight="1">
      <c r="A45" s="30">
        <v>1.32</v>
      </c>
      <c r="B45" s="75" t="s">
        <v>317</v>
      </c>
      <c r="C45" s="66" t="s">
        <v>76</v>
      </c>
      <c r="D45" s="79"/>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1"/>
      <c r="HV45" s="21">
        <v>1.32</v>
      </c>
      <c r="HW45" s="21" t="s">
        <v>120</v>
      </c>
      <c r="HX45" s="21" t="s">
        <v>76</v>
      </c>
      <c r="HY45" s="21">
        <v>100</v>
      </c>
      <c r="HZ45" s="22" t="s">
        <v>101</v>
      </c>
      <c r="IA45" s="22">
        <v>1.32</v>
      </c>
      <c r="IB45" s="22" t="s">
        <v>317</v>
      </c>
      <c r="IC45" s="22" t="s">
        <v>76</v>
      </c>
      <c r="ID45" s="22"/>
    </row>
    <row r="46" spans="1:238" s="21" customFormat="1" ht="24" customHeight="1">
      <c r="A46" s="30">
        <v>1.33</v>
      </c>
      <c r="B46" s="75" t="s">
        <v>318</v>
      </c>
      <c r="C46" s="66" t="s">
        <v>77</v>
      </c>
      <c r="D46" s="79"/>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1"/>
      <c r="HV46" s="21">
        <v>1.33</v>
      </c>
      <c r="HW46" s="21" t="s">
        <v>121</v>
      </c>
      <c r="HX46" s="21" t="s">
        <v>77</v>
      </c>
      <c r="HZ46" s="22"/>
      <c r="IA46" s="22">
        <v>1.33</v>
      </c>
      <c r="IB46" s="22" t="s">
        <v>318</v>
      </c>
      <c r="IC46" s="22" t="s">
        <v>77</v>
      </c>
      <c r="ID46" s="22"/>
    </row>
    <row r="47" spans="1:239" s="21" customFormat="1" ht="28.5">
      <c r="A47" s="30">
        <v>1.34</v>
      </c>
      <c r="B47" s="75" t="s">
        <v>319</v>
      </c>
      <c r="C47" s="66" t="s">
        <v>78</v>
      </c>
      <c r="D47" s="67">
        <v>30</v>
      </c>
      <c r="E47" s="68" t="s">
        <v>418</v>
      </c>
      <c r="F47" s="67">
        <v>3880.18</v>
      </c>
      <c r="G47" s="56"/>
      <c r="H47" s="57"/>
      <c r="I47" s="58" t="s">
        <v>34</v>
      </c>
      <c r="J47" s="59">
        <f>IF(I47="Less(-)",-1,1)</f>
        <v>1</v>
      </c>
      <c r="K47" s="57" t="s">
        <v>35</v>
      </c>
      <c r="L47" s="57" t="s">
        <v>4</v>
      </c>
      <c r="M47" s="60"/>
      <c r="N47" s="57"/>
      <c r="O47" s="57"/>
      <c r="P47" s="61"/>
      <c r="Q47" s="57"/>
      <c r="R47" s="57"/>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5">
        <f>ROUND(total_amount_ba($B$2,$D$2,D47,F47,J47,K47,M47),0)</f>
        <v>116405</v>
      </c>
      <c r="BB47" s="63">
        <f>BA47+SUM(N47:AZ47)</f>
        <v>116405</v>
      </c>
      <c r="BC47" s="64" t="str">
        <f>SpellNumber(L47,BB47)</f>
        <v>INR  One Lakh Sixteen Thousand Four Hundred &amp; Five  Only</v>
      </c>
      <c r="HV47" s="21">
        <v>1.34</v>
      </c>
      <c r="HW47" s="21" t="s">
        <v>122</v>
      </c>
      <c r="HX47" s="21" t="s">
        <v>78</v>
      </c>
      <c r="HY47" s="21">
        <v>50</v>
      </c>
      <c r="HZ47" s="22" t="s">
        <v>102</v>
      </c>
      <c r="IA47" s="22">
        <v>1.34</v>
      </c>
      <c r="IB47" s="22" t="s">
        <v>319</v>
      </c>
      <c r="IC47" s="22" t="s">
        <v>78</v>
      </c>
      <c r="ID47" s="22">
        <v>30</v>
      </c>
      <c r="IE47" s="21" t="s">
        <v>418</v>
      </c>
    </row>
    <row r="48" spans="1:239" s="21" customFormat="1" ht="85.5" customHeight="1">
      <c r="A48" s="30">
        <v>1.35</v>
      </c>
      <c r="B48" s="75" t="s">
        <v>320</v>
      </c>
      <c r="C48" s="66" t="s">
        <v>79</v>
      </c>
      <c r="D48" s="67">
        <v>5</v>
      </c>
      <c r="E48" s="68" t="s">
        <v>420</v>
      </c>
      <c r="F48" s="67">
        <v>708.59</v>
      </c>
      <c r="G48" s="56"/>
      <c r="H48" s="57"/>
      <c r="I48" s="58" t="s">
        <v>34</v>
      </c>
      <c r="J48" s="59">
        <f>IF(I48="Less(-)",-1,1)</f>
        <v>1</v>
      </c>
      <c r="K48" s="57" t="s">
        <v>35</v>
      </c>
      <c r="L48" s="57" t="s">
        <v>4</v>
      </c>
      <c r="M48" s="60"/>
      <c r="N48" s="57"/>
      <c r="O48" s="57"/>
      <c r="P48" s="61"/>
      <c r="Q48" s="57"/>
      <c r="R48" s="57"/>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2"/>
      <c r="BA48" s="65">
        <f>ROUND(total_amount_ba($B$2,$D$2,D48,F48,J48,K48,M48),0)</f>
        <v>3543</v>
      </c>
      <c r="BB48" s="63">
        <f>BA48+SUM(N48:AZ48)</f>
        <v>3543</v>
      </c>
      <c r="BC48" s="64" t="str">
        <f>SpellNumber(L48,BB48)</f>
        <v>INR  Three Thousand Five Hundred &amp; Forty Three  Only</v>
      </c>
      <c r="HV48" s="21">
        <v>1.35</v>
      </c>
      <c r="HW48" s="31" t="s">
        <v>123</v>
      </c>
      <c r="HX48" s="21" t="s">
        <v>79</v>
      </c>
      <c r="HZ48" s="22"/>
      <c r="IA48" s="22">
        <v>1.35</v>
      </c>
      <c r="IB48" s="35" t="s">
        <v>320</v>
      </c>
      <c r="IC48" s="22" t="s">
        <v>79</v>
      </c>
      <c r="ID48" s="22">
        <v>5</v>
      </c>
      <c r="IE48" s="21" t="s">
        <v>420</v>
      </c>
    </row>
    <row r="49" spans="1:239" s="21" customFormat="1" ht="163.5" customHeight="1">
      <c r="A49" s="30">
        <v>1.36</v>
      </c>
      <c r="B49" s="75" t="s">
        <v>321</v>
      </c>
      <c r="C49" s="66" t="s">
        <v>80</v>
      </c>
      <c r="D49" s="67">
        <v>23</v>
      </c>
      <c r="E49" s="68" t="s">
        <v>418</v>
      </c>
      <c r="F49" s="67">
        <v>932.44</v>
      </c>
      <c r="G49" s="56"/>
      <c r="H49" s="57"/>
      <c r="I49" s="58" t="s">
        <v>34</v>
      </c>
      <c r="J49" s="59">
        <f>IF(I49="Less(-)",-1,1)</f>
        <v>1</v>
      </c>
      <c r="K49" s="57" t="s">
        <v>35</v>
      </c>
      <c r="L49" s="57" t="s">
        <v>4</v>
      </c>
      <c r="M49" s="60"/>
      <c r="N49" s="57"/>
      <c r="O49" s="57"/>
      <c r="P49" s="61"/>
      <c r="Q49" s="57"/>
      <c r="R49" s="57"/>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2"/>
      <c r="BA49" s="65">
        <f>ROUND(total_amount_ba($B$2,$D$2,D49,F49,J49,K49,M49),0)</f>
        <v>21446</v>
      </c>
      <c r="BB49" s="63">
        <f>BA49+SUM(N49:AZ49)</f>
        <v>21446</v>
      </c>
      <c r="BC49" s="64" t="str">
        <f>SpellNumber(L49,BB49)</f>
        <v>INR  Twenty One Thousand Four Hundred &amp; Forty Six  Only</v>
      </c>
      <c r="HV49" s="21">
        <v>1.36</v>
      </c>
      <c r="HW49" s="21" t="s">
        <v>124</v>
      </c>
      <c r="HX49" s="21" t="s">
        <v>80</v>
      </c>
      <c r="HY49" s="21">
        <v>4</v>
      </c>
      <c r="HZ49" s="22" t="s">
        <v>102</v>
      </c>
      <c r="IA49" s="22">
        <v>1.36</v>
      </c>
      <c r="IB49" s="22" t="s">
        <v>321</v>
      </c>
      <c r="IC49" s="22" t="s">
        <v>80</v>
      </c>
      <c r="ID49" s="22">
        <v>23</v>
      </c>
      <c r="IE49" s="21" t="s">
        <v>418</v>
      </c>
    </row>
    <row r="50" spans="1:238" s="21" customFormat="1" ht="15.75">
      <c r="A50" s="30">
        <v>1.37</v>
      </c>
      <c r="B50" s="75" t="s">
        <v>322</v>
      </c>
      <c r="C50" s="66" t="s">
        <v>81</v>
      </c>
      <c r="D50" s="79"/>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1"/>
      <c r="HV50" s="21">
        <v>1.37</v>
      </c>
      <c r="HW50" s="21" t="s">
        <v>125</v>
      </c>
      <c r="HX50" s="21" t="s">
        <v>81</v>
      </c>
      <c r="HY50" s="21">
        <v>4</v>
      </c>
      <c r="HZ50" s="22" t="s">
        <v>102</v>
      </c>
      <c r="IA50" s="22">
        <v>1.37</v>
      </c>
      <c r="IB50" s="22" t="s">
        <v>322</v>
      </c>
      <c r="IC50" s="22" t="s">
        <v>81</v>
      </c>
      <c r="ID50" s="22"/>
    </row>
    <row r="51" spans="1:238" s="21" customFormat="1" ht="47.25" customHeight="1">
      <c r="A51" s="30">
        <v>1.38</v>
      </c>
      <c r="B51" s="75" t="s">
        <v>323</v>
      </c>
      <c r="C51" s="66" t="s">
        <v>194</v>
      </c>
      <c r="D51" s="79"/>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1"/>
      <c r="HV51" s="21">
        <v>1.38</v>
      </c>
      <c r="HW51" s="31" t="s">
        <v>126</v>
      </c>
      <c r="HX51" s="21" t="s">
        <v>194</v>
      </c>
      <c r="HZ51" s="22"/>
      <c r="IA51" s="22">
        <v>1.38</v>
      </c>
      <c r="IB51" s="22" t="s">
        <v>323</v>
      </c>
      <c r="IC51" s="22" t="s">
        <v>194</v>
      </c>
      <c r="ID51" s="22"/>
    </row>
    <row r="52" spans="1:239" s="21" customFormat="1" ht="30" customHeight="1">
      <c r="A52" s="30">
        <v>1.39</v>
      </c>
      <c r="B52" s="75" t="s">
        <v>324</v>
      </c>
      <c r="C52" s="66" t="s">
        <v>195</v>
      </c>
      <c r="D52" s="67">
        <v>7.56</v>
      </c>
      <c r="E52" s="68" t="s">
        <v>418</v>
      </c>
      <c r="F52" s="67">
        <v>1767.42</v>
      </c>
      <c r="G52" s="56"/>
      <c r="H52" s="57"/>
      <c r="I52" s="58" t="s">
        <v>34</v>
      </c>
      <c r="J52" s="59">
        <f>IF(I52="Less(-)",-1,1)</f>
        <v>1</v>
      </c>
      <c r="K52" s="57" t="s">
        <v>35</v>
      </c>
      <c r="L52" s="57" t="s">
        <v>4</v>
      </c>
      <c r="M52" s="60"/>
      <c r="N52" s="57"/>
      <c r="O52" s="57"/>
      <c r="P52" s="61"/>
      <c r="Q52" s="57"/>
      <c r="R52" s="57"/>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2"/>
      <c r="BA52" s="65">
        <f>ROUND(total_amount_ba($B$2,$D$2,D52,F52,J52,K52,M52),0)</f>
        <v>13362</v>
      </c>
      <c r="BB52" s="63">
        <f>BA52+SUM(N52:AZ52)</f>
        <v>13362</v>
      </c>
      <c r="BC52" s="64" t="str">
        <f>SpellNumber(L52,BB52)</f>
        <v>INR  Thirteen Thousand Three Hundred &amp; Sixty Two  Only</v>
      </c>
      <c r="HV52" s="21">
        <v>1.39</v>
      </c>
      <c r="HW52" s="31" t="s">
        <v>127</v>
      </c>
      <c r="HX52" s="21" t="s">
        <v>195</v>
      </c>
      <c r="HY52" s="21">
        <v>50</v>
      </c>
      <c r="HZ52" s="22" t="s">
        <v>101</v>
      </c>
      <c r="IA52" s="22">
        <v>1.39</v>
      </c>
      <c r="IB52" s="22" t="s">
        <v>324</v>
      </c>
      <c r="IC52" s="22" t="s">
        <v>195</v>
      </c>
      <c r="ID52" s="22">
        <v>7.56</v>
      </c>
      <c r="IE52" s="21" t="s">
        <v>418</v>
      </c>
    </row>
    <row r="53" spans="1:238" s="21" customFormat="1" ht="47.25">
      <c r="A53" s="30">
        <v>1.4</v>
      </c>
      <c r="B53" s="75" t="s">
        <v>325</v>
      </c>
      <c r="C53" s="66" t="s">
        <v>82</v>
      </c>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1"/>
      <c r="HV53" s="21">
        <v>1.4</v>
      </c>
      <c r="HW53" s="21" t="s">
        <v>128</v>
      </c>
      <c r="HX53" s="21" t="s">
        <v>82</v>
      </c>
      <c r="HY53" s="21">
        <v>2</v>
      </c>
      <c r="HZ53" s="22" t="s">
        <v>99</v>
      </c>
      <c r="IA53" s="22">
        <v>1.4</v>
      </c>
      <c r="IB53" s="22" t="s">
        <v>325</v>
      </c>
      <c r="IC53" s="22" t="s">
        <v>82</v>
      </c>
      <c r="ID53" s="22"/>
    </row>
    <row r="54" spans="1:239" s="21" customFormat="1" ht="28.5">
      <c r="A54" s="30">
        <v>1.41</v>
      </c>
      <c r="B54" s="75" t="s">
        <v>326</v>
      </c>
      <c r="C54" s="66" t="s">
        <v>83</v>
      </c>
      <c r="D54" s="67">
        <v>7.56</v>
      </c>
      <c r="E54" s="68" t="s">
        <v>418</v>
      </c>
      <c r="F54" s="67">
        <v>152.52</v>
      </c>
      <c r="G54" s="56"/>
      <c r="H54" s="57"/>
      <c r="I54" s="58" t="s">
        <v>34</v>
      </c>
      <c r="J54" s="59">
        <f>IF(I54="Less(-)",-1,1)</f>
        <v>1</v>
      </c>
      <c r="K54" s="57" t="s">
        <v>35</v>
      </c>
      <c r="L54" s="57" t="s">
        <v>4</v>
      </c>
      <c r="M54" s="60"/>
      <c r="N54" s="57"/>
      <c r="O54" s="57"/>
      <c r="P54" s="61"/>
      <c r="Q54" s="57"/>
      <c r="R54" s="57"/>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5">
        <f>ROUND(total_amount_ba($B$2,$D$2,D54,F54,J54,K54,M54),0)</f>
        <v>1153</v>
      </c>
      <c r="BB54" s="63">
        <f>BA54+SUM(N54:AZ54)</f>
        <v>1153</v>
      </c>
      <c r="BC54" s="64" t="str">
        <f>SpellNumber(L54,BB54)</f>
        <v>INR  One Thousand One Hundred &amp; Fifty Three  Only</v>
      </c>
      <c r="HV54" s="21">
        <v>1.41</v>
      </c>
      <c r="HW54" s="21" t="s">
        <v>129</v>
      </c>
      <c r="HX54" s="21" t="s">
        <v>83</v>
      </c>
      <c r="HY54" s="21">
        <v>5</v>
      </c>
      <c r="HZ54" s="22" t="s">
        <v>53</v>
      </c>
      <c r="IA54" s="22">
        <v>1.41</v>
      </c>
      <c r="IB54" s="22" t="s">
        <v>326</v>
      </c>
      <c r="IC54" s="22" t="s">
        <v>83</v>
      </c>
      <c r="ID54" s="22">
        <v>7.56</v>
      </c>
      <c r="IE54" s="21" t="s">
        <v>418</v>
      </c>
    </row>
    <row r="55" spans="1:239" s="21" customFormat="1" ht="86.25" customHeight="1">
      <c r="A55" s="30">
        <v>1.42</v>
      </c>
      <c r="B55" s="75" t="s">
        <v>327</v>
      </c>
      <c r="C55" s="66" t="s">
        <v>84</v>
      </c>
      <c r="D55" s="67">
        <v>4</v>
      </c>
      <c r="E55" s="68" t="s">
        <v>420</v>
      </c>
      <c r="F55" s="67">
        <v>899.29</v>
      </c>
      <c r="G55" s="56"/>
      <c r="H55" s="57"/>
      <c r="I55" s="58" t="s">
        <v>34</v>
      </c>
      <c r="J55" s="59">
        <f>IF(I55="Less(-)",-1,1)</f>
        <v>1</v>
      </c>
      <c r="K55" s="57" t="s">
        <v>35</v>
      </c>
      <c r="L55" s="57" t="s">
        <v>4</v>
      </c>
      <c r="M55" s="60"/>
      <c r="N55" s="57"/>
      <c r="O55" s="57"/>
      <c r="P55" s="61"/>
      <c r="Q55" s="57"/>
      <c r="R55" s="57"/>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5">
        <f>ROUND(total_amount_ba($B$2,$D$2,D55,F55,J55,K55,M55),0)</f>
        <v>3597</v>
      </c>
      <c r="BB55" s="63">
        <f>BA55+SUM(N55:AZ55)</f>
        <v>3597</v>
      </c>
      <c r="BC55" s="64" t="str">
        <f>SpellNumber(L55,BB55)</f>
        <v>INR  Three Thousand Five Hundred &amp; Ninety Seven  Only</v>
      </c>
      <c r="HV55" s="21">
        <v>1.42</v>
      </c>
      <c r="HW55" s="31" t="s">
        <v>130</v>
      </c>
      <c r="HX55" s="21" t="s">
        <v>84</v>
      </c>
      <c r="HZ55" s="22"/>
      <c r="IA55" s="22">
        <v>1.42</v>
      </c>
      <c r="IB55" s="22" t="s">
        <v>327</v>
      </c>
      <c r="IC55" s="22" t="s">
        <v>84</v>
      </c>
      <c r="ID55" s="22">
        <v>4</v>
      </c>
      <c r="IE55" s="21" t="s">
        <v>420</v>
      </c>
    </row>
    <row r="56" spans="1:238" s="21" customFormat="1" ht="63">
      <c r="A56" s="30">
        <v>1.43</v>
      </c>
      <c r="B56" s="75" t="s">
        <v>328</v>
      </c>
      <c r="C56" s="66" t="s">
        <v>85</v>
      </c>
      <c r="D56" s="79"/>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1"/>
      <c r="HV56" s="21">
        <v>1.43</v>
      </c>
      <c r="HW56" s="21" t="s">
        <v>131</v>
      </c>
      <c r="HX56" s="21" t="s">
        <v>85</v>
      </c>
      <c r="HY56" s="21">
        <v>30</v>
      </c>
      <c r="HZ56" s="22" t="s">
        <v>101</v>
      </c>
      <c r="IA56" s="22">
        <v>1.43</v>
      </c>
      <c r="IB56" s="22" t="s">
        <v>328</v>
      </c>
      <c r="IC56" s="22" t="s">
        <v>85</v>
      </c>
      <c r="ID56" s="22"/>
    </row>
    <row r="57" spans="1:239" s="21" customFormat="1" ht="28.5">
      <c r="A57" s="30">
        <v>1.44</v>
      </c>
      <c r="B57" s="75" t="s">
        <v>329</v>
      </c>
      <c r="C57" s="66" t="s">
        <v>86</v>
      </c>
      <c r="D57" s="67">
        <v>4</v>
      </c>
      <c r="E57" s="68" t="s">
        <v>420</v>
      </c>
      <c r="F57" s="67">
        <v>205.96</v>
      </c>
      <c r="G57" s="56"/>
      <c r="H57" s="57"/>
      <c r="I57" s="58" t="s">
        <v>34</v>
      </c>
      <c r="J57" s="59">
        <f>IF(I57="Less(-)",-1,1)</f>
        <v>1</v>
      </c>
      <c r="K57" s="57" t="s">
        <v>35</v>
      </c>
      <c r="L57" s="57" t="s">
        <v>4</v>
      </c>
      <c r="M57" s="60"/>
      <c r="N57" s="57"/>
      <c r="O57" s="57"/>
      <c r="P57" s="61"/>
      <c r="Q57" s="57"/>
      <c r="R57" s="57"/>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2"/>
      <c r="BA57" s="65">
        <f>ROUND(total_amount_ba($B$2,$D$2,D57,F57,J57,K57,M57),0)</f>
        <v>824</v>
      </c>
      <c r="BB57" s="63">
        <f>BA57+SUM(N57:AZ57)</f>
        <v>824</v>
      </c>
      <c r="BC57" s="64" t="str">
        <f>SpellNumber(L57,BB57)</f>
        <v>INR  Eight Hundred &amp; Twenty Four  Only</v>
      </c>
      <c r="HV57" s="21">
        <v>1.44</v>
      </c>
      <c r="HW57" s="21" t="s">
        <v>132</v>
      </c>
      <c r="HX57" s="21" t="s">
        <v>86</v>
      </c>
      <c r="HY57" s="21">
        <v>30</v>
      </c>
      <c r="HZ57" s="22" t="s">
        <v>101</v>
      </c>
      <c r="IA57" s="22">
        <v>1.44</v>
      </c>
      <c r="IB57" s="22" t="s">
        <v>329</v>
      </c>
      <c r="IC57" s="22" t="s">
        <v>86</v>
      </c>
      <c r="ID57" s="22">
        <v>4</v>
      </c>
      <c r="IE57" s="21" t="s">
        <v>420</v>
      </c>
    </row>
    <row r="58" spans="1:238" s="21" customFormat="1" ht="63">
      <c r="A58" s="30">
        <v>1.45</v>
      </c>
      <c r="B58" s="75" t="s">
        <v>330</v>
      </c>
      <c r="C58" s="66" t="s">
        <v>87</v>
      </c>
      <c r="D58" s="79"/>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1"/>
      <c r="HV58" s="21">
        <v>1.45</v>
      </c>
      <c r="HW58" s="21" t="s">
        <v>133</v>
      </c>
      <c r="HX58" s="21" t="s">
        <v>87</v>
      </c>
      <c r="HY58" s="21">
        <v>40</v>
      </c>
      <c r="HZ58" s="22" t="s">
        <v>101</v>
      </c>
      <c r="IA58" s="22">
        <v>1.45</v>
      </c>
      <c r="IB58" s="22" t="s">
        <v>330</v>
      </c>
      <c r="IC58" s="22" t="s">
        <v>87</v>
      </c>
      <c r="ID58" s="22"/>
    </row>
    <row r="59" spans="1:239" s="21" customFormat="1" ht="39" customHeight="1">
      <c r="A59" s="30">
        <v>1.46</v>
      </c>
      <c r="B59" s="75" t="s">
        <v>331</v>
      </c>
      <c r="C59" s="66" t="s">
        <v>88</v>
      </c>
      <c r="D59" s="67">
        <v>8</v>
      </c>
      <c r="E59" s="68" t="s">
        <v>420</v>
      </c>
      <c r="F59" s="67">
        <v>103.15</v>
      </c>
      <c r="G59" s="56"/>
      <c r="H59" s="57"/>
      <c r="I59" s="58" t="s">
        <v>34</v>
      </c>
      <c r="J59" s="59">
        <f>IF(I59="Less(-)",-1,1)</f>
        <v>1</v>
      </c>
      <c r="K59" s="57" t="s">
        <v>35</v>
      </c>
      <c r="L59" s="57" t="s">
        <v>4</v>
      </c>
      <c r="M59" s="60"/>
      <c r="N59" s="57"/>
      <c r="O59" s="57"/>
      <c r="P59" s="61"/>
      <c r="Q59" s="57"/>
      <c r="R59" s="57"/>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2"/>
      <c r="BA59" s="65">
        <f>ROUND(total_amount_ba($B$2,$D$2,D59,F59,J59,K59,M59),0)</f>
        <v>825</v>
      </c>
      <c r="BB59" s="63">
        <f>BA59+SUM(N59:AZ59)</f>
        <v>825</v>
      </c>
      <c r="BC59" s="64" t="str">
        <f>SpellNumber(L59,BB59)</f>
        <v>INR  Eight Hundred &amp; Twenty Five  Only</v>
      </c>
      <c r="HV59" s="21">
        <v>1.46</v>
      </c>
      <c r="HW59" s="21" t="s">
        <v>134</v>
      </c>
      <c r="HX59" s="21" t="s">
        <v>88</v>
      </c>
      <c r="HY59" s="21">
        <v>5</v>
      </c>
      <c r="HZ59" s="22" t="s">
        <v>281</v>
      </c>
      <c r="IA59" s="22">
        <v>1.46</v>
      </c>
      <c r="IB59" s="22" t="s">
        <v>331</v>
      </c>
      <c r="IC59" s="22" t="s">
        <v>88</v>
      </c>
      <c r="ID59" s="22">
        <v>8</v>
      </c>
      <c r="IE59" s="21" t="s">
        <v>420</v>
      </c>
    </row>
    <row r="60" spans="1:238" s="21" customFormat="1" ht="63">
      <c r="A60" s="30">
        <v>1.47</v>
      </c>
      <c r="B60" s="75" t="s">
        <v>332</v>
      </c>
      <c r="C60" s="66" t="s">
        <v>89</v>
      </c>
      <c r="D60" s="79"/>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1"/>
      <c r="HV60" s="21">
        <v>1.47</v>
      </c>
      <c r="HW60" s="21" t="s">
        <v>135</v>
      </c>
      <c r="HX60" s="21" t="s">
        <v>89</v>
      </c>
      <c r="HZ60" s="22"/>
      <c r="IA60" s="22">
        <v>1.47</v>
      </c>
      <c r="IB60" s="22" t="s">
        <v>332</v>
      </c>
      <c r="IC60" s="22" t="s">
        <v>89</v>
      </c>
      <c r="ID60" s="22"/>
    </row>
    <row r="61" spans="1:239" s="21" customFormat="1" ht="28.5">
      <c r="A61" s="30">
        <v>1.48</v>
      </c>
      <c r="B61" s="75" t="s">
        <v>333</v>
      </c>
      <c r="C61" s="66" t="s">
        <v>196</v>
      </c>
      <c r="D61" s="67">
        <v>8</v>
      </c>
      <c r="E61" s="68" t="s">
        <v>420</v>
      </c>
      <c r="F61" s="67">
        <v>52.65</v>
      </c>
      <c r="G61" s="56"/>
      <c r="H61" s="57"/>
      <c r="I61" s="58" t="s">
        <v>34</v>
      </c>
      <c r="J61" s="59">
        <f>IF(I61="Less(-)",-1,1)</f>
        <v>1</v>
      </c>
      <c r="K61" s="57" t="s">
        <v>35</v>
      </c>
      <c r="L61" s="57" t="s">
        <v>4</v>
      </c>
      <c r="M61" s="60"/>
      <c r="N61" s="57"/>
      <c r="O61" s="57"/>
      <c r="P61" s="61"/>
      <c r="Q61" s="57"/>
      <c r="R61" s="57"/>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2"/>
      <c r="BA61" s="65">
        <f>ROUND(total_amount_ba($B$2,$D$2,D61,F61,J61,K61,M61),0)</f>
        <v>421</v>
      </c>
      <c r="BB61" s="63">
        <f>BA61+SUM(N61:AZ61)</f>
        <v>421</v>
      </c>
      <c r="BC61" s="64" t="str">
        <f>SpellNumber(L61,BB61)</f>
        <v>INR  Four Hundred &amp; Twenty One  Only</v>
      </c>
      <c r="HV61" s="21">
        <v>1.48</v>
      </c>
      <c r="HW61" s="21" t="s">
        <v>136</v>
      </c>
      <c r="HX61" s="21" t="s">
        <v>196</v>
      </c>
      <c r="HY61" s="21">
        <v>15</v>
      </c>
      <c r="HZ61" s="22" t="s">
        <v>100</v>
      </c>
      <c r="IA61" s="22">
        <v>1.48</v>
      </c>
      <c r="IB61" s="22" t="s">
        <v>333</v>
      </c>
      <c r="IC61" s="22" t="s">
        <v>196</v>
      </c>
      <c r="ID61" s="22">
        <v>8</v>
      </c>
      <c r="IE61" s="21" t="s">
        <v>420</v>
      </c>
    </row>
    <row r="62" spans="1:238" s="21" customFormat="1" ht="47.25" customHeight="1">
      <c r="A62" s="30">
        <v>1.49</v>
      </c>
      <c r="B62" s="75" t="s">
        <v>334</v>
      </c>
      <c r="C62" s="66" t="s">
        <v>90</v>
      </c>
      <c r="D62" s="79"/>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1"/>
      <c r="HV62" s="21">
        <v>1.49</v>
      </c>
      <c r="HW62" s="21" t="s">
        <v>137</v>
      </c>
      <c r="HX62" s="21" t="s">
        <v>90</v>
      </c>
      <c r="HY62" s="21">
        <v>50</v>
      </c>
      <c r="HZ62" s="22" t="s">
        <v>282</v>
      </c>
      <c r="IA62" s="22">
        <v>1.49</v>
      </c>
      <c r="IB62" s="22" t="s">
        <v>334</v>
      </c>
      <c r="IC62" s="22" t="s">
        <v>90</v>
      </c>
      <c r="ID62" s="22"/>
    </row>
    <row r="63" spans="1:239" s="21" customFormat="1" ht="15.75">
      <c r="A63" s="30">
        <v>1.5</v>
      </c>
      <c r="B63" s="75" t="s">
        <v>335</v>
      </c>
      <c r="C63" s="66" t="s">
        <v>91</v>
      </c>
      <c r="D63" s="67">
        <v>4</v>
      </c>
      <c r="E63" s="68" t="s">
        <v>420</v>
      </c>
      <c r="F63" s="67">
        <v>54.58</v>
      </c>
      <c r="G63" s="56"/>
      <c r="H63" s="57"/>
      <c r="I63" s="58" t="s">
        <v>34</v>
      </c>
      <c r="J63" s="59">
        <f>IF(I63="Less(-)",-1,1)</f>
        <v>1</v>
      </c>
      <c r="K63" s="57" t="s">
        <v>35</v>
      </c>
      <c r="L63" s="57" t="s">
        <v>4</v>
      </c>
      <c r="M63" s="60"/>
      <c r="N63" s="57"/>
      <c r="O63" s="57"/>
      <c r="P63" s="61"/>
      <c r="Q63" s="57"/>
      <c r="R63" s="57"/>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2"/>
      <c r="BA63" s="65">
        <f>ROUND(total_amount_ba($B$2,$D$2,D63,F63,J63,K63,M63),0)</f>
        <v>218</v>
      </c>
      <c r="BB63" s="63">
        <f>BA63+SUM(N63:AZ63)</f>
        <v>218</v>
      </c>
      <c r="BC63" s="64" t="str">
        <f>SpellNumber(L63,BB63)</f>
        <v>INR  Two Hundred &amp; Eighteen  Only</v>
      </c>
      <c r="HV63" s="21">
        <v>1.5</v>
      </c>
      <c r="HW63" s="21" t="s">
        <v>138</v>
      </c>
      <c r="HX63" s="21" t="s">
        <v>91</v>
      </c>
      <c r="HY63" s="21">
        <v>60</v>
      </c>
      <c r="HZ63" s="22" t="s">
        <v>101</v>
      </c>
      <c r="IA63" s="22">
        <v>1.5</v>
      </c>
      <c r="IB63" s="22" t="s">
        <v>335</v>
      </c>
      <c r="IC63" s="22" t="s">
        <v>91</v>
      </c>
      <c r="ID63" s="22">
        <v>4</v>
      </c>
      <c r="IE63" s="21" t="s">
        <v>420</v>
      </c>
    </row>
    <row r="64" spans="1:239" s="21" customFormat="1" ht="92.25" customHeight="1">
      <c r="A64" s="30">
        <v>1.51</v>
      </c>
      <c r="B64" s="75" t="s">
        <v>336</v>
      </c>
      <c r="C64" s="66" t="s">
        <v>92</v>
      </c>
      <c r="D64" s="67">
        <v>4</v>
      </c>
      <c r="E64" s="68" t="s">
        <v>420</v>
      </c>
      <c r="F64" s="67">
        <v>648.66</v>
      </c>
      <c r="G64" s="56"/>
      <c r="H64" s="57"/>
      <c r="I64" s="58" t="s">
        <v>34</v>
      </c>
      <c r="J64" s="59">
        <f>IF(I64="Less(-)",-1,1)</f>
        <v>1</v>
      </c>
      <c r="K64" s="57" t="s">
        <v>35</v>
      </c>
      <c r="L64" s="57" t="s">
        <v>4</v>
      </c>
      <c r="M64" s="60"/>
      <c r="N64" s="57"/>
      <c r="O64" s="57"/>
      <c r="P64" s="61"/>
      <c r="Q64" s="57"/>
      <c r="R64" s="57"/>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5">
        <f>ROUND(total_amount_ba($B$2,$D$2,D64,F64,J64,K64,M64),0)</f>
        <v>2595</v>
      </c>
      <c r="BB64" s="63">
        <f>BA64+SUM(N64:AZ64)</f>
        <v>2595</v>
      </c>
      <c r="BC64" s="64" t="str">
        <f>SpellNumber(L64,BB64)</f>
        <v>INR  Two Thousand Five Hundred &amp; Ninety Five  Only</v>
      </c>
      <c r="HV64" s="21">
        <v>1.51</v>
      </c>
      <c r="HW64" s="21" t="s">
        <v>139</v>
      </c>
      <c r="HX64" s="21" t="s">
        <v>92</v>
      </c>
      <c r="HY64" s="21">
        <v>5</v>
      </c>
      <c r="HZ64" s="22" t="s">
        <v>102</v>
      </c>
      <c r="IA64" s="22">
        <v>1.51</v>
      </c>
      <c r="IB64" s="22" t="s">
        <v>336</v>
      </c>
      <c r="IC64" s="22" t="s">
        <v>92</v>
      </c>
      <c r="ID64" s="22">
        <v>4</v>
      </c>
      <c r="IE64" s="21" t="s">
        <v>420</v>
      </c>
    </row>
    <row r="65" spans="1:238" s="21" customFormat="1" ht="15.75">
      <c r="A65" s="30">
        <v>1.52</v>
      </c>
      <c r="B65" s="75" t="s">
        <v>337</v>
      </c>
      <c r="C65" s="66" t="s">
        <v>93</v>
      </c>
      <c r="D65" s="79"/>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1"/>
      <c r="HV65" s="21">
        <v>1.52</v>
      </c>
      <c r="HW65" s="21" t="s">
        <v>140</v>
      </c>
      <c r="HX65" s="21" t="s">
        <v>93</v>
      </c>
      <c r="HY65" s="21">
        <v>6</v>
      </c>
      <c r="HZ65" s="22" t="s">
        <v>102</v>
      </c>
      <c r="IA65" s="22">
        <v>1.52</v>
      </c>
      <c r="IB65" s="22" t="s">
        <v>337</v>
      </c>
      <c r="IC65" s="22" t="s">
        <v>93</v>
      </c>
      <c r="ID65" s="22"/>
    </row>
    <row r="66" spans="1:238" s="21" customFormat="1" ht="72.75" customHeight="1">
      <c r="A66" s="30">
        <v>1.53</v>
      </c>
      <c r="B66" s="75" t="s">
        <v>338</v>
      </c>
      <c r="C66" s="66" t="s">
        <v>94</v>
      </c>
      <c r="D66" s="79"/>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1"/>
      <c r="HV66" s="21">
        <v>1.53</v>
      </c>
      <c r="HW66" s="21" t="s">
        <v>141</v>
      </c>
      <c r="HX66" s="21" t="s">
        <v>94</v>
      </c>
      <c r="HY66" s="21">
        <v>60</v>
      </c>
      <c r="HZ66" s="22" t="s">
        <v>101</v>
      </c>
      <c r="IA66" s="22">
        <v>1.53</v>
      </c>
      <c r="IB66" s="22" t="s">
        <v>338</v>
      </c>
      <c r="IC66" s="22" t="s">
        <v>94</v>
      </c>
      <c r="ID66" s="22"/>
    </row>
    <row r="67" spans="1:239" s="21" customFormat="1" ht="47.25">
      <c r="A67" s="30">
        <v>1.54</v>
      </c>
      <c r="B67" s="75" t="s">
        <v>339</v>
      </c>
      <c r="C67" s="66" t="s">
        <v>95</v>
      </c>
      <c r="D67" s="67">
        <v>102.2</v>
      </c>
      <c r="E67" s="68" t="s">
        <v>419</v>
      </c>
      <c r="F67" s="67">
        <v>100.52</v>
      </c>
      <c r="G67" s="56"/>
      <c r="H67" s="57"/>
      <c r="I67" s="58" t="s">
        <v>34</v>
      </c>
      <c r="J67" s="59">
        <f>IF(I67="Less(-)",-1,1)</f>
        <v>1</v>
      </c>
      <c r="K67" s="57" t="s">
        <v>35</v>
      </c>
      <c r="L67" s="57" t="s">
        <v>4</v>
      </c>
      <c r="M67" s="60"/>
      <c r="N67" s="57"/>
      <c r="O67" s="57"/>
      <c r="P67" s="61"/>
      <c r="Q67" s="57"/>
      <c r="R67" s="57"/>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5">
        <f>ROUND(total_amount_ba($B$2,$D$2,D67,F67,J67,K67,M67),0)</f>
        <v>10273</v>
      </c>
      <c r="BB67" s="63">
        <f>BA67+SUM(N67:AZ67)</f>
        <v>10273</v>
      </c>
      <c r="BC67" s="64" t="str">
        <f>SpellNumber(L67,BB67)</f>
        <v>INR  Ten Thousand Two Hundred &amp; Seventy Three  Only</v>
      </c>
      <c r="HV67" s="21">
        <v>1.54</v>
      </c>
      <c r="HW67" s="21" t="s">
        <v>142</v>
      </c>
      <c r="HX67" s="21" t="s">
        <v>95</v>
      </c>
      <c r="HY67" s="21">
        <v>4</v>
      </c>
      <c r="HZ67" s="22" t="s">
        <v>100</v>
      </c>
      <c r="IA67" s="22">
        <v>1.54</v>
      </c>
      <c r="IB67" s="22" t="s">
        <v>339</v>
      </c>
      <c r="IC67" s="22" t="s">
        <v>95</v>
      </c>
      <c r="ID67" s="22">
        <v>102.2</v>
      </c>
      <c r="IE67" s="21" t="s">
        <v>419</v>
      </c>
    </row>
    <row r="68" spans="1:238" s="21" customFormat="1" ht="77.25" customHeight="1">
      <c r="A68" s="30">
        <v>1.55</v>
      </c>
      <c r="B68" s="75" t="s">
        <v>340</v>
      </c>
      <c r="C68" s="66" t="s">
        <v>96</v>
      </c>
      <c r="D68" s="79"/>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1"/>
      <c r="HV68" s="21">
        <v>1.55</v>
      </c>
      <c r="HW68" s="21" t="s">
        <v>143</v>
      </c>
      <c r="HX68" s="21" t="s">
        <v>96</v>
      </c>
      <c r="HZ68" s="22"/>
      <c r="IA68" s="22">
        <v>1.55</v>
      </c>
      <c r="IB68" s="22" t="s">
        <v>340</v>
      </c>
      <c r="IC68" s="22" t="s">
        <v>96</v>
      </c>
      <c r="ID68" s="22"/>
    </row>
    <row r="69" spans="1:239" s="21" customFormat="1" ht="36.75" customHeight="1">
      <c r="A69" s="30">
        <v>1.56</v>
      </c>
      <c r="B69" s="75" t="s">
        <v>341</v>
      </c>
      <c r="C69" s="66" t="s">
        <v>97</v>
      </c>
      <c r="D69" s="67">
        <v>335</v>
      </c>
      <c r="E69" s="68" t="s">
        <v>419</v>
      </c>
      <c r="F69" s="67">
        <v>124.76</v>
      </c>
      <c r="G69" s="56"/>
      <c r="H69" s="57"/>
      <c r="I69" s="58" t="s">
        <v>34</v>
      </c>
      <c r="J69" s="59">
        <f>IF(I69="Less(-)",-1,1)</f>
        <v>1</v>
      </c>
      <c r="K69" s="57" t="s">
        <v>35</v>
      </c>
      <c r="L69" s="57" t="s">
        <v>4</v>
      </c>
      <c r="M69" s="60"/>
      <c r="N69" s="57"/>
      <c r="O69" s="57"/>
      <c r="P69" s="61"/>
      <c r="Q69" s="57"/>
      <c r="R69" s="57"/>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2"/>
      <c r="BA69" s="65">
        <f>ROUND(total_amount_ba($B$2,$D$2,D69,F69,J69,K69,M69),0)</f>
        <v>41795</v>
      </c>
      <c r="BB69" s="63">
        <f>BA69+SUM(N69:AZ69)</f>
        <v>41795</v>
      </c>
      <c r="BC69" s="64" t="str">
        <f>SpellNumber(L69,BB69)</f>
        <v>INR  Forty One Thousand Seven Hundred &amp; Ninety Five  Only</v>
      </c>
      <c r="HV69" s="21">
        <v>1.56</v>
      </c>
      <c r="HW69" s="21" t="s">
        <v>144</v>
      </c>
      <c r="HX69" s="21" t="s">
        <v>97</v>
      </c>
      <c r="HY69" s="21">
        <v>30</v>
      </c>
      <c r="HZ69" s="22" t="s">
        <v>100</v>
      </c>
      <c r="IA69" s="22">
        <v>1.56</v>
      </c>
      <c r="IB69" s="22" t="s">
        <v>341</v>
      </c>
      <c r="IC69" s="22" t="s">
        <v>97</v>
      </c>
      <c r="ID69" s="22">
        <v>335</v>
      </c>
      <c r="IE69" s="21" t="s">
        <v>419</v>
      </c>
    </row>
    <row r="70" spans="1:238" s="21" customFormat="1" ht="74.25" customHeight="1">
      <c r="A70" s="30">
        <v>1.57</v>
      </c>
      <c r="B70" s="75" t="s">
        <v>342</v>
      </c>
      <c r="C70" s="66" t="s">
        <v>98</v>
      </c>
      <c r="D70" s="79"/>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1"/>
      <c r="HV70" s="21">
        <v>1.57</v>
      </c>
      <c r="HW70" s="21" t="s">
        <v>145</v>
      </c>
      <c r="HX70" s="21" t="s">
        <v>98</v>
      </c>
      <c r="HY70" s="21">
        <v>1</v>
      </c>
      <c r="HZ70" s="22" t="s">
        <v>100</v>
      </c>
      <c r="IA70" s="22">
        <v>1.57</v>
      </c>
      <c r="IB70" s="22" t="s">
        <v>342</v>
      </c>
      <c r="IC70" s="22" t="s">
        <v>98</v>
      </c>
      <c r="ID70" s="22"/>
    </row>
    <row r="71" spans="1:239" s="21" customFormat="1" ht="34.5" customHeight="1">
      <c r="A71" s="30">
        <v>1.58</v>
      </c>
      <c r="B71" s="75" t="s">
        <v>343</v>
      </c>
      <c r="C71" s="66" t="s">
        <v>197</v>
      </c>
      <c r="D71" s="67">
        <v>54</v>
      </c>
      <c r="E71" s="68" t="s">
        <v>419</v>
      </c>
      <c r="F71" s="67">
        <v>137.79</v>
      </c>
      <c r="G71" s="56"/>
      <c r="H71" s="57"/>
      <c r="I71" s="58" t="s">
        <v>34</v>
      </c>
      <c r="J71" s="59">
        <f>IF(I71="Less(-)",-1,1)</f>
        <v>1</v>
      </c>
      <c r="K71" s="57" t="s">
        <v>35</v>
      </c>
      <c r="L71" s="57" t="s">
        <v>4</v>
      </c>
      <c r="M71" s="60"/>
      <c r="N71" s="57"/>
      <c r="O71" s="57"/>
      <c r="P71" s="61"/>
      <c r="Q71" s="57"/>
      <c r="R71" s="57"/>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2"/>
      <c r="BA71" s="65">
        <f>ROUND(total_amount_ba($B$2,$D$2,D71,F71,J71,K71,M71),0)</f>
        <v>7441</v>
      </c>
      <c r="BB71" s="63">
        <f>BA71+SUM(N71:AZ71)</f>
        <v>7441</v>
      </c>
      <c r="BC71" s="64" t="str">
        <f>SpellNumber(L71,BB71)</f>
        <v>INR  Seven Thousand Four Hundred &amp; Forty One  Only</v>
      </c>
      <c r="HV71" s="21">
        <v>1.58</v>
      </c>
      <c r="HW71" s="21" t="s">
        <v>146</v>
      </c>
      <c r="HX71" s="21" t="s">
        <v>197</v>
      </c>
      <c r="HZ71" s="22"/>
      <c r="IA71" s="22">
        <v>1.58</v>
      </c>
      <c r="IB71" s="22" t="s">
        <v>343</v>
      </c>
      <c r="IC71" s="22" t="s">
        <v>197</v>
      </c>
      <c r="ID71" s="22">
        <v>54</v>
      </c>
      <c r="IE71" s="21" t="s">
        <v>419</v>
      </c>
    </row>
    <row r="72" spans="1:238" s="21" customFormat="1" ht="21" customHeight="1">
      <c r="A72" s="30">
        <v>1.59</v>
      </c>
      <c r="B72" s="75" t="s">
        <v>344</v>
      </c>
      <c r="C72" s="66" t="s">
        <v>198</v>
      </c>
      <c r="D72" s="79"/>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1"/>
      <c r="HV72" s="21">
        <v>1.59</v>
      </c>
      <c r="HW72" s="21" t="s">
        <v>147</v>
      </c>
      <c r="HX72" s="21" t="s">
        <v>198</v>
      </c>
      <c r="HY72" s="21">
        <v>400</v>
      </c>
      <c r="HZ72" s="22" t="s">
        <v>101</v>
      </c>
      <c r="IA72" s="22">
        <v>1.59</v>
      </c>
      <c r="IB72" s="22" t="s">
        <v>344</v>
      </c>
      <c r="IC72" s="22" t="s">
        <v>198</v>
      </c>
      <c r="ID72" s="22"/>
    </row>
    <row r="73" spans="1:238" s="21" customFormat="1" ht="134.25" customHeight="1">
      <c r="A73" s="30">
        <v>1.6</v>
      </c>
      <c r="B73" s="75" t="s">
        <v>345</v>
      </c>
      <c r="C73" s="66" t="s">
        <v>199</v>
      </c>
      <c r="D73" s="79"/>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1"/>
      <c r="HV73" s="21">
        <v>1.6</v>
      </c>
      <c r="HW73" s="21" t="s">
        <v>148</v>
      </c>
      <c r="HX73" s="21" t="s">
        <v>199</v>
      </c>
      <c r="HY73" s="21">
        <v>6200</v>
      </c>
      <c r="HZ73" s="22" t="s">
        <v>101</v>
      </c>
      <c r="IA73" s="22">
        <v>1.6</v>
      </c>
      <c r="IB73" s="22" t="s">
        <v>345</v>
      </c>
      <c r="IC73" s="22" t="s">
        <v>199</v>
      </c>
      <c r="ID73" s="22"/>
    </row>
    <row r="74" spans="1:239" s="21" customFormat="1" ht="30.75" customHeight="1">
      <c r="A74" s="30">
        <v>1.61</v>
      </c>
      <c r="B74" s="75" t="s">
        <v>346</v>
      </c>
      <c r="C74" s="66" t="s">
        <v>200</v>
      </c>
      <c r="D74" s="67">
        <v>196</v>
      </c>
      <c r="E74" s="68" t="s">
        <v>418</v>
      </c>
      <c r="F74" s="67">
        <v>1242.13</v>
      </c>
      <c r="G74" s="56"/>
      <c r="H74" s="57"/>
      <c r="I74" s="58" t="s">
        <v>34</v>
      </c>
      <c r="J74" s="59">
        <f>IF(I74="Less(-)",-1,1)</f>
        <v>1</v>
      </c>
      <c r="K74" s="57" t="s">
        <v>35</v>
      </c>
      <c r="L74" s="57" t="s">
        <v>4</v>
      </c>
      <c r="M74" s="60"/>
      <c r="N74" s="57"/>
      <c r="O74" s="57"/>
      <c r="P74" s="61"/>
      <c r="Q74" s="57"/>
      <c r="R74" s="57"/>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2"/>
      <c r="BA74" s="65">
        <f>ROUND(total_amount_ba($B$2,$D$2,D74,F74,J74,K74,M74),0)</f>
        <v>243457</v>
      </c>
      <c r="BB74" s="63">
        <f>BA74+SUM(N74:AZ74)</f>
        <v>243457</v>
      </c>
      <c r="BC74" s="64" t="str">
        <f>SpellNumber(L74,BB74)</f>
        <v>INR  Two Lakh Forty Three Thousand Four Hundred &amp; Fifty Seven  Only</v>
      </c>
      <c r="HV74" s="21">
        <v>1.61</v>
      </c>
      <c r="HW74" s="21" t="s">
        <v>149</v>
      </c>
      <c r="HX74" s="21" t="s">
        <v>200</v>
      </c>
      <c r="HZ74" s="22"/>
      <c r="IA74" s="22">
        <v>1.61</v>
      </c>
      <c r="IB74" s="22" t="s">
        <v>346</v>
      </c>
      <c r="IC74" s="22" t="s">
        <v>200</v>
      </c>
      <c r="ID74" s="22">
        <v>196</v>
      </c>
      <c r="IE74" s="21" t="s">
        <v>418</v>
      </c>
    </row>
    <row r="75" spans="1:238" s="21" customFormat="1" ht="134.25" customHeight="1">
      <c r="A75" s="30">
        <v>1.62</v>
      </c>
      <c r="B75" s="75" t="s">
        <v>347</v>
      </c>
      <c r="C75" s="66" t="s">
        <v>201</v>
      </c>
      <c r="D75" s="79"/>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1"/>
      <c r="HV75" s="21">
        <v>1.62</v>
      </c>
      <c r="HW75" s="21" t="s">
        <v>150</v>
      </c>
      <c r="HX75" s="21" t="s">
        <v>201</v>
      </c>
      <c r="HY75" s="21">
        <v>700</v>
      </c>
      <c r="HZ75" s="22" t="s">
        <v>101</v>
      </c>
      <c r="IA75" s="22">
        <v>1.62</v>
      </c>
      <c r="IB75" s="22" t="s">
        <v>347</v>
      </c>
      <c r="IC75" s="22" t="s">
        <v>201</v>
      </c>
      <c r="ID75" s="22"/>
    </row>
    <row r="76" spans="1:239" s="21" customFormat="1" ht="30" customHeight="1">
      <c r="A76" s="30">
        <v>1.63</v>
      </c>
      <c r="B76" s="75" t="s">
        <v>346</v>
      </c>
      <c r="C76" s="66" t="s">
        <v>202</v>
      </c>
      <c r="D76" s="67">
        <v>15.5</v>
      </c>
      <c r="E76" s="68" t="s">
        <v>418</v>
      </c>
      <c r="F76" s="67">
        <v>1285.83</v>
      </c>
      <c r="G76" s="56"/>
      <c r="H76" s="57"/>
      <c r="I76" s="58" t="s">
        <v>34</v>
      </c>
      <c r="J76" s="59">
        <f>IF(I76="Less(-)",-1,1)</f>
        <v>1</v>
      </c>
      <c r="K76" s="57" t="s">
        <v>35</v>
      </c>
      <c r="L76" s="57" t="s">
        <v>4</v>
      </c>
      <c r="M76" s="60"/>
      <c r="N76" s="57"/>
      <c r="O76" s="57"/>
      <c r="P76" s="61"/>
      <c r="Q76" s="57"/>
      <c r="R76" s="57"/>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2"/>
      <c r="BA76" s="65">
        <f>ROUND(total_amount_ba($B$2,$D$2,D76,F76,J76,K76,M76),0)</f>
        <v>19930</v>
      </c>
      <c r="BB76" s="63">
        <f>BA76+SUM(N76:AZ76)</f>
        <v>19930</v>
      </c>
      <c r="BC76" s="64" t="str">
        <f>SpellNumber(L76,BB76)</f>
        <v>INR  Nineteen Thousand Nine Hundred &amp; Thirty  Only</v>
      </c>
      <c r="HV76" s="21">
        <v>1.63</v>
      </c>
      <c r="HW76" s="21" t="s">
        <v>151</v>
      </c>
      <c r="HX76" s="21" t="s">
        <v>202</v>
      </c>
      <c r="HZ76" s="22"/>
      <c r="IA76" s="22">
        <v>1.63</v>
      </c>
      <c r="IB76" s="22" t="s">
        <v>346</v>
      </c>
      <c r="IC76" s="22" t="s">
        <v>202</v>
      </c>
      <c r="ID76" s="22">
        <v>15.5</v>
      </c>
      <c r="IE76" s="21" t="s">
        <v>418</v>
      </c>
    </row>
    <row r="77" spans="1:238" s="21" customFormat="1" ht="24" customHeight="1">
      <c r="A77" s="30">
        <v>1.64</v>
      </c>
      <c r="B77" s="75" t="s">
        <v>348</v>
      </c>
      <c r="C77" s="66" t="s">
        <v>203</v>
      </c>
      <c r="D77" s="79"/>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1"/>
      <c r="HV77" s="21">
        <v>1.64</v>
      </c>
      <c r="HW77" s="21" t="s">
        <v>150</v>
      </c>
      <c r="HX77" s="21" t="s">
        <v>203</v>
      </c>
      <c r="HY77" s="21">
        <v>5200</v>
      </c>
      <c r="HZ77" s="22" t="s">
        <v>101</v>
      </c>
      <c r="IA77" s="22">
        <v>1.64</v>
      </c>
      <c r="IB77" s="22" t="s">
        <v>348</v>
      </c>
      <c r="IC77" s="22" t="s">
        <v>203</v>
      </c>
      <c r="ID77" s="22"/>
    </row>
    <row r="78" spans="1:238" s="21" customFormat="1" ht="409.5" customHeight="1">
      <c r="A78" s="30">
        <v>1.65</v>
      </c>
      <c r="B78" s="75" t="s">
        <v>349</v>
      </c>
      <c r="C78" s="66" t="s">
        <v>204</v>
      </c>
      <c r="D78" s="79"/>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1"/>
      <c r="HV78" s="21">
        <v>1.65</v>
      </c>
      <c r="HW78" s="21" t="s">
        <v>152</v>
      </c>
      <c r="HX78" s="21" t="s">
        <v>204</v>
      </c>
      <c r="HZ78" s="22"/>
      <c r="IA78" s="22">
        <v>1.65</v>
      </c>
      <c r="IB78" s="22" t="s">
        <v>349</v>
      </c>
      <c r="IC78" s="22" t="s">
        <v>204</v>
      </c>
      <c r="ID78" s="22"/>
    </row>
    <row r="79" spans="1:239" s="21" customFormat="1" ht="152.25" customHeight="1">
      <c r="A79" s="30">
        <v>1.66</v>
      </c>
      <c r="B79" s="75" t="s">
        <v>350</v>
      </c>
      <c r="C79" s="66" t="s">
        <v>205</v>
      </c>
      <c r="D79" s="67">
        <v>78</v>
      </c>
      <c r="E79" s="68" t="s">
        <v>418</v>
      </c>
      <c r="F79" s="67">
        <v>1708.85</v>
      </c>
      <c r="G79" s="56"/>
      <c r="H79" s="57"/>
      <c r="I79" s="58" t="s">
        <v>34</v>
      </c>
      <c r="J79" s="59">
        <f>IF(I79="Less(-)",-1,1)</f>
        <v>1</v>
      </c>
      <c r="K79" s="57" t="s">
        <v>35</v>
      </c>
      <c r="L79" s="57" t="s">
        <v>4</v>
      </c>
      <c r="M79" s="60"/>
      <c r="N79" s="57"/>
      <c r="O79" s="57"/>
      <c r="P79" s="61"/>
      <c r="Q79" s="57"/>
      <c r="R79" s="57"/>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2"/>
      <c r="BA79" s="65">
        <f>ROUND(total_amount_ba($B$2,$D$2,D79,F79,J79,K79,M79),0)</f>
        <v>133290</v>
      </c>
      <c r="BB79" s="63">
        <f>BA79+SUM(N79:AZ79)</f>
        <v>133290</v>
      </c>
      <c r="BC79" s="64" t="str">
        <f>SpellNumber(L79,BB79)</f>
        <v>INR  One Lakh Thirty Three Thousand Two Hundred &amp; Ninety  Only</v>
      </c>
      <c r="HV79" s="21">
        <v>1.66</v>
      </c>
      <c r="HW79" s="21" t="s">
        <v>150</v>
      </c>
      <c r="HX79" s="21" t="s">
        <v>205</v>
      </c>
      <c r="HY79" s="21">
        <v>300</v>
      </c>
      <c r="HZ79" s="22" t="s">
        <v>101</v>
      </c>
      <c r="IA79" s="22">
        <v>1.66</v>
      </c>
      <c r="IB79" s="22" t="s">
        <v>350</v>
      </c>
      <c r="IC79" s="22" t="s">
        <v>205</v>
      </c>
      <c r="ID79" s="22">
        <v>78</v>
      </c>
      <c r="IE79" s="21" t="s">
        <v>418</v>
      </c>
    </row>
    <row r="80" spans="1:238" s="21" customFormat="1" ht="15.75">
      <c r="A80" s="30">
        <v>1.67</v>
      </c>
      <c r="B80" s="75" t="s">
        <v>351</v>
      </c>
      <c r="C80" s="66" t="s">
        <v>206</v>
      </c>
      <c r="D80" s="79"/>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1"/>
      <c r="HV80" s="21">
        <v>1.67</v>
      </c>
      <c r="HW80" s="21" t="s">
        <v>153</v>
      </c>
      <c r="HX80" s="21" t="s">
        <v>206</v>
      </c>
      <c r="HZ80" s="22"/>
      <c r="IA80" s="22">
        <v>1.67</v>
      </c>
      <c r="IB80" s="22" t="s">
        <v>351</v>
      </c>
      <c r="IC80" s="22" t="s">
        <v>206</v>
      </c>
      <c r="ID80" s="22"/>
    </row>
    <row r="81" spans="1:238" s="21" customFormat="1" ht="25.5" customHeight="1">
      <c r="A81" s="30">
        <v>1.68</v>
      </c>
      <c r="B81" s="75" t="s">
        <v>352</v>
      </c>
      <c r="C81" s="66" t="s">
        <v>207</v>
      </c>
      <c r="D81" s="79"/>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1"/>
      <c r="HV81" s="21">
        <v>1.68</v>
      </c>
      <c r="HW81" s="21" t="s">
        <v>150</v>
      </c>
      <c r="HX81" s="21" t="s">
        <v>207</v>
      </c>
      <c r="HY81" s="21">
        <v>200</v>
      </c>
      <c r="HZ81" s="22" t="s">
        <v>101</v>
      </c>
      <c r="IA81" s="22">
        <v>1.68</v>
      </c>
      <c r="IB81" s="22" t="s">
        <v>352</v>
      </c>
      <c r="IC81" s="22" t="s">
        <v>207</v>
      </c>
      <c r="ID81" s="22"/>
    </row>
    <row r="82" spans="1:239" s="21" customFormat="1" ht="28.5">
      <c r="A82" s="30">
        <v>1.69</v>
      </c>
      <c r="B82" s="75" t="s">
        <v>353</v>
      </c>
      <c r="C82" s="66" t="s">
        <v>208</v>
      </c>
      <c r="D82" s="67">
        <v>245</v>
      </c>
      <c r="E82" s="68" t="s">
        <v>418</v>
      </c>
      <c r="F82" s="67">
        <v>258.08</v>
      </c>
      <c r="G82" s="56"/>
      <c r="H82" s="57"/>
      <c r="I82" s="58" t="s">
        <v>34</v>
      </c>
      <c r="J82" s="59">
        <f>IF(I82="Less(-)",-1,1)</f>
        <v>1</v>
      </c>
      <c r="K82" s="57" t="s">
        <v>35</v>
      </c>
      <c r="L82" s="57" t="s">
        <v>4</v>
      </c>
      <c r="M82" s="60"/>
      <c r="N82" s="57"/>
      <c r="O82" s="57"/>
      <c r="P82" s="61"/>
      <c r="Q82" s="57"/>
      <c r="R82" s="57"/>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5">
        <f>ROUND(total_amount_ba($B$2,$D$2,D82,F82,J82,K82,M82),0)</f>
        <v>63230</v>
      </c>
      <c r="BB82" s="63">
        <f>BA82+SUM(N82:AZ82)</f>
        <v>63230</v>
      </c>
      <c r="BC82" s="64" t="str">
        <f>SpellNumber(L82,BB82)</f>
        <v>INR  Sixty Three Thousand Two Hundred &amp; Thirty  Only</v>
      </c>
      <c r="HV82" s="21">
        <v>1.69</v>
      </c>
      <c r="HW82" s="21" t="s">
        <v>154</v>
      </c>
      <c r="HX82" s="21" t="s">
        <v>208</v>
      </c>
      <c r="HZ82" s="22"/>
      <c r="IA82" s="22">
        <v>1.69</v>
      </c>
      <c r="IB82" s="22" t="s">
        <v>353</v>
      </c>
      <c r="IC82" s="22" t="s">
        <v>208</v>
      </c>
      <c r="ID82" s="22">
        <v>245</v>
      </c>
      <c r="IE82" s="21" t="s">
        <v>418</v>
      </c>
    </row>
    <row r="83" spans="1:238" s="21" customFormat="1" ht="31.5">
      <c r="A83" s="30">
        <v>1.7</v>
      </c>
      <c r="B83" s="75" t="s">
        <v>354</v>
      </c>
      <c r="C83" s="66" t="s">
        <v>209</v>
      </c>
      <c r="D83" s="79"/>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1"/>
      <c r="HV83" s="21">
        <v>1.7</v>
      </c>
      <c r="HW83" s="21" t="s">
        <v>150</v>
      </c>
      <c r="HX83" s="21" t="s">
        <v>209</v>
      </c>
      <c r="HY83" s="21">
        <v>200</v>
      </c>
      <c r="HZ83" s="22" t="s">
        <v>101</v>
      </c>
      <c r="IA83" s="22">
        <v>1.7</v>
      </c>
      <c r="IB83" s="22" t="s">
        <v>354</v>
      </c>
      <c r="IC83" s="22" t="s">
        <v>209</v>
      </c>
      <c r="ID83" s="22"/>
    </row>
    <row r="84" spans="1:239" s="21" customFormat="1" ht="28.5">
      <c r="A84" s="30">
        <v>1.71</v>
      </c>
      <c r="B84" s="75" t="s">
        <v>353</v>
      </c>
      <c r="C84" s="66" t="s">
        <v>210</v>
      </c>
      <c r="D84" s="67">
        <v>250</v>
      </c>
      <c r="E84" s="68" t="s">
        <v>418</v>
      </c>
      <c r="F84" s="67">
        <v>297.32</v>
      </c>
      <c r="G84" s="56"/>
      <c r="H84" s="57"/>
      <c r="I84" s="58" t="s">
        <v>34</v>
      </c>
      <c r="J84" s="59">
        <f>IF(I84="Less(-)",-1,1)</f>
        <v>1</v>
      </c>
      <c r="K84" s="57" t="s">
        <v>35</v>
      </c>
      <c r="L84" s="57" t="s">
        <v>4</v>
      </c>
      <c r="M84" s="60"/>
      <c r="N84" s="57"/>
      <c r="O84" s="57"/>
      <c r="P84" s="61"/>
      <c r="Q84" s="57"/>
      <c r="R84" s="57"/>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5">
        <f>ROUND(total_amount_ba($B$2,$D$2,D84,F84,J84,K84,M84),0)</f>
        <v>74330</v>
      </c>
      <c r="BB84" s="63">
        <f>BA84+SUM(N84:AZ84)</f>
        <v>74330</v>
      </c>
      <c r="BC84" s="64" t="str">
        <f>SpellNumber(L84,BB84)</f>
        <v>INR  Seventy Four Thousand Three Hundred &amp; Thirty  Only</v>
      </c>
      <c r="HV84" s="21">
        <v>1.71</v>
      </c>
      <c r="HW84" s="21" t="s">
        <v>155</v>
      </c>
      <c r="HX84" s="21" t="s">
        <v>210</v>
      </c>
      <c r="HZ84" s="22"/>
      <c r="IA84" s="22">
        <v>1.71</v>
      </c>
      <c r="IB84" s="22" t="s">
        <v>353</v>
      </c>
      <c r="IC84" s="22" t="s">
        <v>210</v>
      </c>
      <c r="ID84" s="22">
        <v>250</v>
      </c>
      <c r="IE84" s="21" t="s">
        <v>418</v>
      </c>
    </row>
    <row r="85" spans="1:238" s="21" customFormat="1" ht="15.75">
      <c r="A85" s="30">
        <v>1.72</v>
      </c>
      <c r="B85" s="75" t="s">
        <v>355</v>
      </c>
      <c r="C85" s="66" t="s">
        <v>211</v>
      </c>
      <c r="D85" s="79"/>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1"/>
      <c r="HV85" s="21">
        <v>1.72</v>
      </c>
      <c r="HW85" s="21" t="s">
        <v>156</v>
      </c>
      <c r="HX85" s="21" t="s">
        <v>211</v>
      </c>
      <c r="HY85" s="21">
        <v>50</v>
      </c>
      <c r="HZ85" s="22" t="s">
        <v>101</v>
      </c>
      <c r="IA85" s="22">
        <v>1.72</v>
      </c>
      <c r="IB85" s="22" t="s">
        <v>355</v>
      </c>
      <c r="IC85" s="22" t="s">
        <v>211</v>
      </c>
      <c r="ID85" s="22"/>
    </row>
    <row r="86" spans="1:239" s="21" customFormat="1" ht="28.5">
      <c r="A86" s="30">
        <v>1.73</v>
      </c>
      <c r="B86" s="75" t="s">
        <v>356</v>
      </c>
      <c r="C86" s="66" t="s">
        <v>212</v>
      </c>
      <c r="D86" s="67">
        <v>212</v>
      </c>
      <c r="E86" s="68" t="s">
        <v>418</v>
      </c>
      <c r="F86" s="67">
        <v>221.87</v>
      </c>
      <c r="G86" s="56"/>
      <c r="H86" s="57"/>
      <c r="I86" s="58" t="s">
        <v>34</v>
      </c>
      <c r="J86" s="59">
        <f>IF(I86="Less(-)",-1,1)</f>
        <v>1</v>
      </c>
      <c r="K86" s="57" t="s">
        <v>35</v>
      </c>
      <c r="L86" s="57" t="s">
        <v>4</v>
      </c>
      <c r="M86" s="60"/>
      <c r="N86" s="57"/>
      <c r="O86" s="57"/>
      <c r="P86" s="61"/>
      <c r="Q86" s="57"/>
      <c r="R86" s="57"/>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2"/>
      <c r="BA86" s="65">
        <f>ROUND(total_amount_ba($B$2,$D$2,D86,F86,J86,K86,M86),0)</f>
        <v>47036</v>
      </c>
      <c r="BB86" s="63">
        <f>BA86+SUM(N86:AZ86)</f>
        <v>47036</v>
      </c>
      <c r="BC86" s="64" t="str">
        <f>SpellNumber(L86,BB86)</f>
        <v>INR  Forty Seven Thousand  &amp;Thirty Six  Only</v>
      </c>
      <c r="HV86" s="21">
        <v>1.73</v>
      </c>
      <c r="HW86" s="21" t="s">
        <v>157</v>
      </c>
      <c r="HX86" s="21" t="s">
        <v>212</v>
      </c>
      <c r="HY86" s="21">
        <v>15</v>
      </c>
      <c r="HZ86" s="22" t="s">
        <v>100</v>
      </c>
      <c r="IA86" s="22">
        <v>1.73</v>
      </c>
      <c r="IB86" s="22" t="s">
        <v>356</v>
      </c>
      <c r="IC86" s="22" t="s">
        <v>212</v>
      </c>
      <c r="ID86" s="22">
        <v>212</v>
      </c>
      <c r="IE86" s="21" t="s">
        <v>418</v>
      </c>
    </row>
    <row r="87" spans="1:238" s="21" customFormat="1" ht="63">
      <c r="A87" s="30">
        <v>1.74</v>
      </c>
      <c r="B87" s="75" t="s">
        <v>357</v>
      </c>
      <c r="C87" s="66" t="s">
        <v>213</v>
      </c>
      <c r="D87" s="79"/>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1"/>
      <c r="HV87" s="21">
        <v>1.74</v>
      </c>
      <c r="HW87" s="21" t="s">
        <v>121</v>
      </c>
      <c r="HX87" s="21" t="s">
        <v>213</v>
      </c>
      <c r="HZ87" s="22"/>
      <c r="IA87" s="22">
        <v>1.74</v>
      </c>
      <c r="IB87" s="22" t="s">
        <v>357</v>
      </c>
      <c r="IC87" s="22" t="s">
        <v>213</v>
      </c>
      <c r="ID87" s="22"/>
    </row>
    <row r="88" spans="1:239" s="21" customFormat="1" ht="28.5">
      <c r="A88" s="30">
        <v>1.75</v>
      </c>
      <c r="B88" s="75" t="s">
        <v>358</v>
      </c>
      <c r="C88" s="66" t="s">
        <v>214</v>
      </c>
      <c r="D88" s="67">
        <v>706</v>
      </c>
      <c r="E88" s="68" t="s">
        <v>418</v>
      </c>
      <c r="F88" s="67">
        <v>81.32</v>
      </c>
      <c r="G88" s="56"/>
      <c r="H88" s="57"/>
      <c r="I88" s="58" t="s">
        <v>34</v>
      </c>
      <c r="J88" s="59">
        <f>IF(I88="Less(-)",-1,1)</f>
        <v>1</v>
      </c>
      <c r="K88" s="57" t="s">
        <v>35</v>
      </c>
      <c r="L88" s="57" t="s">
        <v>4</v>
      </c>
      <c r="M88" s="60"/>
      <c r="N88" s="57"/>
      <c r="O88" s="57"/>
      <c r="P88" s="61"/>
      <c r="Q88" s="57"/>
      <c r="R88" s="57"/>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5">
        <f>ROUND(total_amount_ba($B$2,$D$2,D88,F88,J88,K88,M88),0)</f>
        <v>57412</v>
      </c>
      <c r="BB88" s="63">
        <f>BA88+SUM(N88:AZ88)</f>
        <v>57412</v>
      </c>
      <c r="BC88" s="64" t="str">
        <f>SpellNumber(L88,BB88)</f>
        <v>INR  Fifty Seven Thousand Four Hundred &amp; Twelve  Only</v>
      </c>
      <c r="HV88" s="21">
        <v>1.75</v>
      </c>
      <c r="HW88" s="21" t="s">
        <v>158</v>
      </c>
      <c r="HX88" s="21" t="s">
        <v>214</v>
      </c>
      <c r="HY88" s="21">
        <v>4</v>
      </c>
      <c r="HZ88" s="22" t="s">
        <v>102</v>
      </c>
      <c r="IA88" s="22">
        <v>1.75</v>
      </c>
      <c r="IB88" s="22" t="s">
        <v>358</v>
      </c>
      <c r="IC88" s="22" t="s">
        <v>214</v>
      </c>
      <c r="ID88" s="22">
        <v>706</v>
      </c>
      <c r="IE88" s="21" t="s">
        <v>418</v>
      </c>
    </row>
    <row r="89" spans="1:238" s="21" customFormat="1" ht="31.5">
      <c r="A89" s="30">
        <v>1.76</v>
      </c>
      <c r="B89" s="75" t="s">
        <v>359</v>
      </c>
      <c r="C89" s="66" t="s">
        <v>215</v>
      </c>
      <c r="D89" s="79"/>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1"/>
      <c r="HV89" s="21">
        <v>1.76</v>
      </c>
      <c r="HW89" s="21" t="s">
        <v>159</v>
      </c>
      <c r="HX89" s="21" t="s">
        <v>215</v>
      </c>
      <c r="HY89" s="21">
        <v>52</v>
      </c>
      <c r="HZ89" s="22" t="s">
        <v>102</v>
      </c>
      <c r="IA89" s="22">
        <v>1.76</v>
      </c>
      <c r="IB89" s="22" t="s">
        <v>359</v>
      </c>
      <c r="IC89" s="22" t="s">
        <v>215</v>
      </c>
      <c r="ID89" s="22"/>
    </row>
    <row r="90" spans="1:239" s="21" customFormat="1" ht="33" customHeight="1">
      <c r="A90" s="30">
        <v>1.77</v>
      </c>
      <c r="B90" s="75" t="s">
        <v>358</v>
      </c>
      <c r="C90" s="66" t="s">
        <v>216</v>
      </c>
      <c r="D90" s="67">
        <v>15</v>
      </c>
      <c r="E90" s="68" t="s">
        <v>418</v>
      </c>
      <c r="F90" s="67">
        <v>115.25</v>
      </c>
      <c r="G90" s="56"/>
      <c r="H90" s="57"/>
      <c r="I90" s="58" t="s">
        <v>34</v>
      </c>
      <c r="J90" s="59">
        <f>IF(I90="Less(-)",-1,1)</f>
        <v>1</v>
      </c>
      <c r="K90" s="57" t="s">
        <v>35</v>
      </c>
      <c r="L90" s="57" t="s">
        <v>4</v>
      </c>
      <c r="M90" s="60"/>
      <c r="N90" s="57"/>
      <c r="O90" s="57"/>
      <c r="P90" s="61"/>
      <c r="Q90" s="57"/>
      <c r="R90" s="57"/>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5">
        <f>ROUND(total_amount_ba($B$2,$D$2,D90,F90,J90,K90,M90),0)</f>
        <v>1729</v>
      </c>
      <c r="BB90" s="63">
        <f>BA90+SUM(N90:AZ90)</f>
        <v>1729</v>
      </c>
      <c r="BC90" s="64" t="str">
        <f>SpellNumber(L90,BB90)</f>
        <v>INR  One Thousand Seven Hundred &amp; Twenty Nine  Only</v>
      </c>
      <c r="HV90" s="21">
        <v>1.77</v>
      </c>
      <c r="HW90" s="21" t="s">
        <v>160</v>
      </c>
      <c r="HX90" s="21" t="s">
        <v>216</v>
      </c>
      <c r="HY90" s="21">
        <v>20</v>
      </c>
      <c r="HZ90" s="22" t="s">
        <v>99</v>
      </c>
      <c r="IA90" s="22">
        <v>1.77</v>
      </c>
      <c r="IB90" s="22" t="s">
        <v>358</v>
      </c>
      <c r="IC90" s="22" t="s">
        <v>216</v>
      </c>
      <c r="ID90" s="22">
        <v>15</v>
      </c>
      <c r="IE90" s="21" t="s">
        <v>418</v>
      </c>
    </row>
    <row r="91" spans="1:238" s="21" customFormat="1" ht="31.5">
      <c r="A91" s="30">
        <v>1.78</v>
      </c>
      <c r="B91" s="75" t="s">
        <v>360</v>
      </c>
      <c r="C91" s="66" t="s">
        <v>217</v>
      </c>
      <c r="D91" s="79"/>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1"/>
      <c r="HV91" s="21">
        <v>1.78</v>
      </c>
      <c r="HW91" s="21" t="s">
        <v>161</v>
      </c>
      <c r="HX91" s="21" t="s">
        <v>217</v>
      </c>
      <c r="HZ91" s="22"/>
      <c r="IA91" s="22">
        <v>1.78</v>
      </c>
      <c r="IB91" s="22" t="s">
        <v>360</v>
      </c>
      <c r="IC91" s="22" t="s">
        <v>217</v>
      </c>
      <c r="ID91" s="22"/>
    </row>
    <row r="92" spans="1:239" s="21" customFormat="1" ht="31.5">
      <c r="A92" s="30">
        <v>1.79</v>
      </c>
      <c r="B92" s="75" t="s">
        <v>361</v>
      </c>
      <c r="C92" s="66" t="s">
        <v>218</v>
      </c>
      <c r="D92" s="67">
        <v>18.32</v>
      </c>
      <c r="E92" s="68" t="s">
        <v>418</v>
      </c>
      <c r="F92" s="67">
        <v>167.82</v>
      </c>
      <c r="G92" s="56"/>
      <c r="H92" s="57"/>
      <c r="I92" s="58" t="s">
        <v>34</v>
      </c>
      <c r="J92" s="59">
        <f>IF(I92="Less(-)",-1,1)</f>
        <v>1</v>
      </c>
      <c r="K92" s="57" t="s">
        <v>35</v>
      </c>
      <c r="L92" s="57" t="s">
        <v>4</v>
      </c>
      <c r="M92" s="60"/>
      <c r="N92" s="57"/>
      <c r="O92" s="57"/>
      <c r="P92" s="61"/>
      <c r="Q92" s="57"/>
      <c r="R92" s="57"/>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5">
        <f>ROUND(total_amount_ba($B$2,$D$2,D92,F92,J92,K92,M92),0)</f>
        <v>3074</v>
      </c>
      <c r="BB92" s="63">
        <f>BA92+SUM(N92:AZ92)</f>
        <v>3074</v>
      </c>
      <c r="BC92" s="64" t="str">
        <f>SpellNumber(L92,BB92)</f>
        <v>INR  Three Thousand  &amp;Seventy Four  Only</v>
      </c>
      <c r="HV92" s="21">
        <v>1.79</v>
      </c>
      <c r="HW92" s="21" t="s">
        <v>162</v>
      </c>
      <c r="HX92" s="21" t="s">
        <v>218</v>
      </c>
      <c r="HY92" s="21">
        <v>300</v>
      </c>
      <c r="HZ92" s="22" t="s">
        <v>101</v>
      </c>
      <c r="IA92" s="22">
        <v>1.79</v>
      </c>
      <c r="IB92" s="22" t="s">
        <v>361</v>
      </c>
      <c r="IC92" s="22" t="s">
        <v>218</v>
      </c>
      <c r="ID92" s="22">
        <v>18.32</v>
      </c>
      <c r="IE92" s="21" t="s">
        <v>418</v>
      </c>
    </row>
    <row r="93" spans="1:239" s="21" customFormat="1" ht="75.75" customHeight="1">
      <c r="A93" s="30">
        <v>1.8</v>
      </c>
      <c r="B93" s="75" t="s">
        <v>362</v>
      </c>
      <c r="C93" s="66" t="s">
        <v>219</v>
      </c>
      <c r="D93" s="67">
        <v>706</v>
      </c>
      <c r="E93" s="68" t="s">
        <v>418</v>
      </c>
      <c r="F93" s="67">
        <v>108.59</v>
      </c>
      <c r="G93" s="56"/>
      <c r="H93" s="57"/>
      <c r="I93" s="58" t="s">
        <v>34</v>
      </c>
      <c r="J93" s="59">
        <f>IF(I93="Less(-)",-1,1)</f>
        <v>1</v>
      </c>
      <c r="K93" s="57" t="s">
        <v>35</v>
      </c>
      <c r="L93" s="57" t="s">
        <v>4</v>
      </c>
      <c r="M93" s="60"/>
      <c r="N93" s="57"/>
      <c r="O93" s="57"/>
      <c r="P93" s="61"/>
      <c r="Q93" s="57"/>
      <c r="R93" s="57"/>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2"/>
      <c r="BA93" s="65">
        <f>ROUND(total_amount_ba($B$2,$D$2,D93,F93,J93,K93,M93),0)</f>
        <v>76665</v>
      </c>
      <c r="BB93" s="63">
        <f>BA93+SUM(N93:AZ93)</f>
        <v>76665</v>
      </c>
      <c r="BC93" s="64" t="str">
        <f>SpellNumber(L93,BB93)</f>
        <v>INR  Seventy Six Thousand Six Hundred &amp; Sixty Five  Only</v>
      </c>
      <c r="HV93" s="21">
        <v>1.8</v>
      </c>
      <c r="HW93" s="21" t="s">
        <v>163</v>
      </c>
      <c r="HX93" s="21" t="s">
        <v>219</v>
      </c>
      <c r="HZ93" s="22"/>
      <c r="IA93" s="22">
        <v>1.8</v>
      </c>
      <c r="IB93" s="22" t="s">
        <v>362</v>
      </c>
      <c r="IC93" s="22" t="s">
        <v>219</v>
      </c>
      <c r="ID93" s="22">
        <v>706</v>
      </c>
      <c r="IE93" s="21" t="s">
        <v>418</v>
      </c>
    </row>
    <row r="94" spans="1:238" s="21" customFormat="1" ht="47.25">
      <c r="A94" s="30">
        <v>1.81</v>
      </c>
      <c r="B94" s="75" t="s">
        <v>363</v>
      </c>
      <c r="C94" s="66" t="s">
        <v>220</v>
      </c>
      <c r="D94" s="79"/>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1"/>
      <c r="HV94" s="21">
        <v>1.81</v>
      </c>
      <c r="HW94" s="21" t="s">
        <v>164</v>
      </c>
      <c r="HX94" s="21" t="s">
        <v>220</v>
      </c>
      <c r="HY94" s="21">
        <v>8</v>
      </c>
      <c r="HZ94" s="22" t="s">
        <v>283</v>
      </c>
      <c r="IA94" s="22">
        <v>1.81</v>
      </c>
      <c r="IB94" s="22" t="s">
        <v>363</v>
      </c>
      <c r="IC94" s="22" t="s">
        <v>220</v>
      </c>
      <c r="ID94" s="22"/>
    </row>
    <row r="95" spans="1:239" s="21" customFormat="1" ht="28.5">
      <c r="A95" s="30">
        <v>1.82</v>
      </c>
      <c r="B95" s="75" t="s">
        <v>364</v>
      </c>
      <c r="C95" s="66" t="s">
        <v>221</v>
      </c>
      <c r="D95" s="67">
        <v>66</v>
      </c>
      <c r="E95" s="68" t="s">
        <v>418</v>
      </c>
      <c r="F95" s="71">
        <v>49.8</v>
      </c>
      <c r="G95" s="56"/>
      <c r="H95" s="57"/>
      <c r="I95" s="58" t="s">
        <v>34</v>
      </c>
      <c r="J95" s="59">
        <f>IF(I95="Less(-)",-1,1)</f>
        <v>1</v>
      </c>
      <c r="K95" s="57" t="s">
        <v>35</v>
      </c>
      <c r="L95" s="57" t="s">
        <v>4</v>
      </c>
      <c r="M95" s="60"/>
      <c r="N95" s="57"/>
      <c r="O95" s="57"/>
      <c r="P95" s="61"/>
      <c r="Q95" s="57"/>
      <c r="R95" s="57"/>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2"/>
      <c r="BA95" s="65">
        <f>ROUND(total_amount_ba($B$2,$D$2,D95,F95,J95,K95,M95),0)</f>
        <v>3287</v>
      </c>
      <c r="BB95" s="63">
        <f>BA95+SUM(N95:AZ95)</f>
        <v>3287</v>
      </c>
      <c r="BC95" s="64" t="str">
        <f>SpellNumber(L95,BB95)</f>
        <v>INR  Three Thousand Two Hundred &amp; Eighty Seven  Only</v>
      </c>
      <c r="HV95" s="21">
        <v>1.82</v>
      </c>
      <c r="HW95" s="21" t="s">
        <v>165</v>
      </c>
      <c r="HX95" s="21" t="s">
        <v>221</v>
      </c>
      <c r="HZ95" s="22"/>
      <c r="IA95" s="22">
        <v>1.82</v>
      </c>
      <c r="IB95" s="22" t="s">
        <v>364</v>
      </c>
      <c r="IC95" s="22" t="s">
        <v>221</v>
      </c>
      <c r="ID95" s="22">
        <v>66</v>
      </c>
      <c r="IE95" s="21" t="s">
        <v>418</v>
      </c>
    </row>
    <row r="96" spans="1:238" s="21" customFormat="1" ht="15.75">
      <c r="A96" s="30">
        <v>1.83</v>
      </c>
      <c r="B96" s="75" t="s">
        <v>365</v>
      </c>
      <c r="C96" s="66" t="s">
        <v>222</v>
      </c>
      <c r="D96" s="79"/>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1"/>
      <c r="HV96" s="21">
        <v>1.83</v>
      </c>
      <c r="HW96" s="21" t="s">
        <v>166</v>
      </c>
      <c r="HX96" s="21" t="s">
        <v>222</v>
      </c>
      <c r="HY96" s="21">
        <v>30</v>
      </c>
      <c r="HZ96" s="22" t="s">
        <v>101</v>
      </c>
      <c r="IA96" s="22">
        <v>1.83</v>
      </c>
      <c r="IB96" s="22" t="s">
        <v>365</v>
      </c>
      <c r="IC96" s="22" t="s">
        <v>222</v>
      </c>
      <c r="ID96" s="22"/>
    </row>
    <row r="97" spans="1:238" s="21" customFormat="1" ht="55.5" customHeight="1">
      <c r="A97" s="30">
        <v>1.84</v>
      </c>
      <c r="B97" s="75" t="s">
        <v>366</v>
      </c>
      <c r="C97" s="66" t="s">
        <v>223</v>
      </c>
      <c r="D97" s="79"/>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1"/>
      <c r="HV97" s="21">
        <v>1.84</v>
      </c>
      <c r="HW97" s="21" t="s">
        <v>167</v>
      </c>
      <c r="HX97" s="21" t="s">
        <v>223</v>
      </c>
      <c r="HY97" s="21">
        <v>50</v>
      </c>
      <c r="HZ97" s="22" t="s">
        <v>101</v>
      </c>
      <c r="IA97" s="22">
        <v>1.84</v>
      </c>
      <c r="IB97" s="22" t="s">
        <v>366</v>
      </c>
      <c r="IC97" s="22" t="s">
        <v>223</v>
      </c>
      <c r="ID97" s="22"/>
    </row>
    <row r="98" spans="1:239" s="21" customFormat="1" ht="35.25" customHeight="1">
      <c r="A98" s="30">
        <v>1.85</v>
      </c>
      <c r="B98" s="75" t="s">
        <v>367</v>
      </c>
      <c r="C98" s="66" t="s">
        <v>224</v>
      </c>
      <c r="D98" s="67">
        <v>21.6</v>
      </c>
      <c r="E98" s="68" t="s">
        <v>417</v>
      </c>
      <c r="F98" s="67">
        <v>1759.84</v>
      </c>
      <c r="G98" s="56"/>
      <c r="H98" s="57"/>
      <c r="I98" s="58" t="s">
        <v>34</v>
      </c>
      <c r="J98" s="59">
        <f>IF(I98="Less(-)",-1,1)</f>
        <v>1</v>
      </c>
      <c r="K98" s="57" t="s">
        <v>35</v>
      </c>
      <c r="L98" s="57" t="s">
        <v>4</v>
      </c>
      <c r="M98" s="60"/>
      <c r="N98" s="57"/>
      <c r="O98" s="57"/>
      <c r="P98" s="61"/>
      <c r="Q98" s="57"/>
      <c r="R98" s="57"/>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2"/>
      <c r="BA98" s="65">
        <f>ROUND(total_amount_ba($B$2,$D$2,D98,F98,J98,K98,M98),0)</f>
        <v>38013</v>
      </c>
      <c r="BB98" s="63">
        <f>BA98+SUM(N98:AZ98)</f>
        <v>38013</v>
      </c>
      <c r="BC98" s="64" t="str">
        <f>SpellNumber(L98,BB98)</f>
        <v>INR  Thirty Eight Thousand  &amp;Thirteen  Only</v>
      </c>
      <c r="HV98" s="21">
        <v>1.85</v>
      </c>
      <c r="HW98" s="21" t="s">
        <v>168</v>
      </c>
      <c r="HX98" s="21" t="s">
        <v>224</v>
      </c>
      <c r="HY98" s="21">
        <v>15</v>
      </c>
      <c r="HZ98" s="22" t="s">
        <v>101</v>
      </c>
      <c r="IA98" s="22">
        <v>1.85</v>
      </c>
      <c r="IB98" s="22" t="s">
        <v>367</v>
      </c>
      <c r="IC98" s="22" t="s">
        <v>224</v>
      </c>
      <c r="ID98" s="22">
        <v>21.6</v>
      </c>
      <c r="IE98" s="21" t="s">
        <v>417</v>
      </c>
    </row>
    <row r="99" spans="1:239" s="21" customFormat="1" ht="37.5" customHeight="1">
      <c r="A99" s="30">
        <v>1.86</v>
      </c>
      <c r="B99" s="75" t="s">
        <v>368</v>
      </c>
      <c r="C99" s="66" t="s">
        <v>225</v>
      </c>
      <c r="D99" s="67">
        <v>4.4</v>
      </c>
      <c r="E99" s="68" t="s">
        <v>417</v>
      </c>
      <c r="F99" s="67">
        <v>1086.89</v>
      </c>
      <c r="G99" s="56"/>
      <c r="H99" s="57"/>
      <c r="I99" s="58" t="s">
        <v>34</v>
      </c>
      <c r="J99" s="59">
        <f>IF(I99="Less(-)",-1,1)</f>
        <v>1</v>
      </c>
      <c r="K99" s="57" t="s">
        <v>35</v>
      </c>
      <c r="L99" s="57" t="s">
        <v>4</v>
      </c>
      <c r="M99" s="60"/>
      <c r="N99" s="57"/>
      <c r="O99" s="57"/>
      <c r="P99" s="61"/>
      <c r="Q99" s="57"/>
      <c r="R99" s="57"/>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2"/>
      <c r="BA99" s="65">
        <f>ROUND(total_amount_ba($B$2,$D$2,D99,F99,J99,K99,M99),0)</f>
        <v>4782</v>
      </c>
      <c r="BB99" s="63">
        <f>BA99+SUM(N99:AZ99)</f>
        <v>4782</v>
      </c>
      <c r="BC99" s="64" t="str">
        <f>SpellNumber(L99,BB99)</f>
        <v>INR  Four Thousand Seven Hundred &amp; Eighty Two  Only</v>
      </c>
      <c r="HV99" s="21">
        <v>1.86</v>
      </c>
      <c r="HW99" s="21" t="s">
        <v>169</v>
      </c>
      <c r="HX99" s="21" t="s">
        <v>225</v>
      </c>
      <c r="HZ99" s="22"/>
      <c r="IA99" s="22">
        <v>1.86</v>
      </c>
      <c r="IB99" s="22" t="s">
        <v>368</v>
      </c>
      <c r="IC99" s="22" t="s">
        <v>225</v>
      </c>
      <c r="ID99" s="22">
        <v>4.4</v>
      </c>
      <c r="IE99" s="21" t="s">
        <v>417</v>
      </c>
    </row>
    <row r="100" spans="1:238" s="21" customFormat="1" ht="47.25">
      <c r="A100" s="30">
        <v>1.87</v>
      </c>
      <c r="B100" s="75" t="s">
        <v>369</v>
      </c>
      <c r="C100" s="66" t="s">
        <v>226</v>
      </c>
      <c r="D100" s="79"/>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1"/>
      <c r="HV100" s="21">
        <v>1.87</v>
      </c>
      <c r="HW100" s="21" t="s">
        <v>170</v>
      </c>
      <c r="HX100" s="21" t="s">
        <v>226</v>
      </c>
      <c r="HY100" s="21">
        <v>1</v>
      </c>
      <c r="HZ100" s="22" t="s">
        <v>102</v>
      </c>
      <c r="IA100" s="22">
        <v>1.87</v>
      </c>
      <c r="IB100" s="22" t="s">
        <v>369</v>
      </c>
      <c r="IC100" s="22" t="s">
        <v>226</v>
      </c>
      <c r="ID100" s="22"/>
    </row>
    <row r="101" spans="1:239" s="21" customFormat="1" ht="34.5" customHeight="1">
      <c r="A101" s="30">
        <v>1.88</v>
      </c>
      <c r="B101" s="75" t="s">
        <v>370</v>
      </c>
      <c r="C101" s="66" t="s">
        <v>227</v>
      </c>
      <c r="D101" s="67">
        <v>1</v>
      </c>
      <c r="E101" s="68" t="s">
        <v>420</v>
      </c>
      <c r="F101" s="67">
        <v>265.4</v>
      </c>
      <c r="G101" s="56"/>
      <c r="H101" s="57"/>
      <c r="I101" s="58" t="s">
        <v>34</v>
      </c>
      <c r="J101" s="59">
        <f>IF(I101="Less(-)",-1,1)</f>
        <v>1</v>
      </c>
      <c r="K101" s="57" t="s">
        <v>35</v>
      </c>
      <c r="L101" s="57" t="s">
        <v>4</v>
      </c>
      <c r="M101" s="60"/>
      <c r="N101" s="57"/>
      <c r="O101" s="57"/>
      <c r="P101" s="61"/>
      <c r="Q101" s="57"/>
      <c r="R101" s="57"/>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2"/>
      <c r="BA101" s="65">
        <f>ROUND(total_amount_ba($B$2,$D$2,D101,F101,J101,K101,M101),0)</f>
        <v>265</v>
      </c>
      <c r="BB101" s="63">
        <f>BA101+SUM(N101:AZ101)</f>
        <v>265</v>
      </c>
      <c r="BC101" s="64" t="str">
        <f>SpellNumber(L101,BB101)</f>
        <v>INR  Two Hundred &amp; Sixty Five  Only</v>
      </c>
      <c r="HV101" s="21">
        <v>1.88</v>
      </c>
      <c r="HW101" s="21" t="s">
        <v>171</v>
      </c>
      <c r="HX101" s="21" t="s">
        <v>227</v>
      </c>
      <c r="HZ101" s="22"/>
      <c r="IA101" s="22">
        <v>1.88</v>
      </c>
      <c r="IB101" s="22" t="s">
        <v>370</v>
      </c>
      <c r="IC101" s="22" t="s">
        <v>227</v>
      </c>
      <c r="ID101" s="22">
        <v>1</v>
      </c>
      <c r="IE101" s="21" t="s">
        <v>420</v>
      </c>
    </row>
    <row r="102" spans="1:239" s="21" customFormat="1" ht="63">
      <c r="A102" s="30">
        <v>1.89</v>
      </c>
      <c r="B102" s="75" t="s">
        <v>371</v>
      </c>
      <c r="C102" s="66" t="s">
        <v>228</v>
      </c>
      <c r="D102" s="67">
        <v>48.72</v>
      </c>
      <c r="E102" s="68" t="s">
        <v>418</v>
      </c>
      <c r="F102" s="67">
        <v>40.77</v>
      </c>
      <c r="G102" s="56"/>
      <c r="H102" s="57"/>
      <c r="I102" s="58" t="s">
        <v>34</v>
      </c>
      <c r="J102" s="59">
        <f>IF(I102="Less(-)",-1,1)</f>
        <v>1</v>
      </c>
      <c r="K102" s="57" t="s">
        <v>35</v>
      </c>
      <c r="L102" s="57" t="s">
        <v>4</v>
      </c>
      <c r="M102" s="60"/>
      <c r="N102" s="57"/>
      <c r="O102" s="57"/>
      <c r="P102" s="61"/>
      <c r="Q102" s="57"/>
      <c r="R102" s="57"/>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5">
        <f>ROUND(total_amount_ba($B$2,$D$2,D102,F102,J102,K102,M102),0)</f>
        <v>1986</v>
      </c>
      <c r="BB102" s="63">
        <f>BA102+SUM(N102:AZ102)</f>
        <v>1986</v>
      </c>
      <c r="BC102" s="64" t="str">
        <f>SpellNumber(L102,BB102)</f>
        <v>INR  One Thousand Nine Hundred &amp; Eighty Six  Only</v>
      </c>
      <c r="HV102" s="21">
        <v>1.89</v>
      </c>
      <c r="HW102" s="21" t="s">
        <v>172</v>
      </c>
      <c r="HX102" s="21" t="s">
        <v>228</v>
      </c>
      <c r="HY102" s="21">
        <v>8</v>
      </c>
      <c r="HZ102" s="22" t="s">
        <v>102</v>
      </c>
      <c r="IA102" s="22">
        <v>1.89</v>
      </c>
      <c r="IB102" s="22" t="s">
        <v>371</v>
      </c>
      <c r="IC102" s="22" t="s">
        <v>228</v>
      </c>
      <c r="ID102" s="22">
        <v>48.72</v>
      </c>
      <c r="IE102" s="21" t="s">
        <v>418</v>
      </c>
    </row>
    <row r="103" spans="1:239" s="21" customFormat="1" ht="108" customHeight="1">
      <c r="A103" s="30">
        <v>1.9</v>
      </c>
      <c r="B103" s="75" t="s">
        <v>372</v>
      </c>
      <c r="C103" s="66" t="s">
        <v>229</v>
      </c>
      <c r="D103" s="67">
        <v>26</v>
      </c>
      <c r="E103" s="68" t="s">
        <v>417</v>
      </c>
      <c r="F103" s="67">
        <v>192.32</v>
      </c>
      <c r="G103" s="56"/>
      <c r="H103" s="57"/>
      <c r="I103" s="58" t="s">
        <v>34</v>
      </c>
      <c r="J103" s="59">
        <f>IF(I103="Less(-)",-1,1)</f>
        <v>1</v>
      </c>
      <c r="K103" s="57" t="s">
        <v>35</v>
      </c>
      <c r="L103" s="57" t="s">
        <v>4</v>
      </c>
      <c r="M103" s="60"/>
      <c r="N103" s="57"/>
      <c r="O103" s="57"/>
      <c r="P103" s="61"/>
      <c r="Q103" s="57"/>
      <c r="R103" s="57"/>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2"/>
      <c r="BA103" s="65">
        <f>ROUND(total_amount_ba($B$2,$D$2,D103,F103,J103,K103,M103),0)</f>
        <v>5000</v>
      </c>
      <c r="BB103" s="63">
        <f>BA103+SUM(N103:AZ103)</f>
        <v>5000</v>
      </c>
      <c r="BC103" s="64" t="str">
        <f>SpellNumber(L103,BB103)</f>
        <v>INR  Five Thousand    Only</v>
      </c>
      <c r="HV103" s="21">
        <v>1.9</v>
      </c>
      <c r="HW103" s="21" t="s">
        <v>173</v>
      </c>
      <c r="HX103" s="21" t="s">
        <v>229</v>
      </c>
      <c r="HY103" s="21">
        <v>1</v>
      </c>
      <c r="HZ103" s="22" t="s">
        <v>102</v>
      </c>
      <c r="IA103" s="22">
        <v>1.9</v>
      </c>
      <c r="IB103" s="22" t="s">
        <v>372</v>
      </c>
      <c r="IC103" s="22" t="s">
        <v>229</v>
      </c>
      <c r="ID103" s="22">
        <v>26</v>
      </c>
      <c r="IE103" s="21" t="s">
        <v>417</v>
      </c>
    </row>
    <row r="104" spans="1:238" s="21" customFormat="1" ht="15.75">
      <c r="A104" s="30">
        <v>1.91</v>
      </c>
      <c r="B104" s="75" t="s">
        <v>373</v>
      </c>
      <c r="C104" s="66" t="s">
        <v>230</v>
      </c>
      <c r="D104" s="79"/>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1"/>
      <c r="HV104" s="21">
        <v>1.91</v>
      </c>
      <c r="HW104" s="21" t="s">
        <v>174</v>
      </c>
      <c r="HX104" s="21" t="s">
        <v>230</v>
      </c>
      <c r="HY104" s="21">
        <v>6</v>
      </c>
      <c r="HZ104" s="22" t="s">
        <v>102</v>
      </c>
      <c r="IA104" s="22">
        <v>1.91</v>
      </c>
      <c r="IB104" s="22" t="s">
        <v>373</v>
      </c>
      <c r="IC104" s="22" t="s">
        <v>230</v>
      </c>
      <c r="ID104" s="22"/>
    </row>
    <row r="105" spans="1:238" s="21" customFormat="1" ht="42.75" customHeight="1">
      <c r="A105" s="30">
        <v>1.92</v>
      </c>
      <c r="B105" s="75" t="s">
        <v>374</v>
      </c>
      <c r="C105" s="66" t="s">
        <v>231</v>
      </c>
      <c r="D105" s="79"/>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1"/>
      <c r="HV105" s="21">
        <v>1.92</v>
      </c>
      <c r="HW105" s="21" t="s">
        <v>175</v>
      </c>
      <c r="HX105" s="21" t="s">
        <v>231</v>
      </c>
      <c r="HZ105" s="22"/>
      <c r="IA105" s="22">
        <v>1.92</v>
      </c>
      <c r="IB105" s="22" t="s">
        <v>374</v>
      </c>
      <c r="IC105" s="22" t="s">
        <v>231</v>
      </c>
      <c r="ID105" s="22"/>
    </row>
    <row r="106" spans="1:239" s="21" customFormat="1" ht="28.5">
      <c r="A106" s="30">
        <v>1.93</v>
      </c>
      <c r="B106" s="75" t="s">
        <v>375</v>
      </c>
      <c r="C106" s="66" t="s">
        <v>232</v>
      </c>
      <c r="D106" s="67">
        <v>5</v>
      </c>
      <c r="E106" s="68" t="s">
        <v>420</v>
      </c>
      <c r="F106" s="67">
        <v>3060.19</v>
      </c>
      <c r="G106" s="56"/>
      <c r="H106" s="57"/>
      <c r="I106" s="58" t="s">
        <v>34</v>
      </c>
      <c r="J106" s="59">
        <f>IF(I106="Less(-)",-1,1)</f>
        <v>1</v>
      </c>
      <c r="K106" s="57" t="s">
        <v>35</v>
      </c>
      <c r="L106" s="57" t="s">
        <v>4</v>
      </c>
      <c r="M106" s="60"/>
      <c r="N106" s="57"/>
      <c r="O106" s="57"/>
      <c r="P106" s="61"/>
      <c r="Q106" s="57"/>
      <c r="R106" s="57"/>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2"/>
      <c r="BA106" s="65">
        <f>ROUND(total_amount_ba($B$2,$D$2,D106,F106,J106,K106,M106),0)</f>
        <v>15301</v>
      </c>
      <c r="BB106" s="63">
        <f>BA106+SUM(N106:AZ106)</f>
        <v>15301</v>
      </c>
      <c r="BC106" s="64" t="str">
        <f>SpellNumber(L106,BB106)</f>
        <v>INR  Fifteen Thousand Three Hundred &amp; One  Only</v>
      </c>
      <c r="HV106" s="21">
        <v>1.93</v>
      </c>
      <c r="HW106" s="21" t="s">
        <v>176</v>
      </c>
      <c r="HX106" s="21" t="s">
        <v>232</v>
      </c>
      <c r="HY106" s="21">
        <v>2</v>
      </c>
      <c r="HZ106" s="22" t="s">
        <v>102</v>
      </c>
      <c r="IA106" s="22">
        <v>1.93</v>
      </c>
      <c r="IB106" s="22" t="s">
        <v>375</v>
      </c>
      <c r="IC106" s="22" t="s">
        <v>232</v>
      </c>
      <c r="ID106" s="22">
        <v>5</v>
      </c>
      <c r="IE106" s="21" t="s">
        <v>420</v>
      </c>
    </row>
    <row r="107" spans="1:238" s="21" customFormat="1" ht="36.75" customHeight="1">
      <c r="A107" s="30">
        <v>1.94</v>
      </c>
      <c r="B107" s="75" t="s">
        <v>376</v>
      </c>
      <c r="C107" s="66" t="s">
        <v>233</v>
      </c>
      <c r="D107" s="79"/>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1"/>
      <c r="HV107" s="21">
        <v>1.94</v>
      </c>
      <c r="HW107" s="21" t="s">
        <v>177</v>
      </c>
      <c r="HX107" s="21" t="s">
        <v>233</v>
      </c>
      <c r="HZ107" s="22"/>
      <c r="IA107" s="22">
        <v>1.94</v>
      </c>
      <c r="IB107" s="22" t="s">
        <v>376</v>
      </c>
      <c r="IC107" s="22" t="s">
        <v>233</v>
      </c>
      <c r="ID107" s="22"/>
    </row>
    <row r="108" spans="1:238" s="21" customFormat="1" ht="15.75">
      <c r="A108" s="30">
        <v>1.95</v>
      </c>
      <c r="B108" s="75" t="s">
        <v>377</v>
      </c>
      <c r="C108" s="66" t="s">
        <v>234</v>
      </c>
      <c r="D108" s="79"/>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1"/>
      <c r="HV108" s="21">
        <v>1.95</v>
      </c>
      <c r="HW108" s="21" t="s">
        <v>178</v>
      </c>
      <c r="HX108" s="21" t="s">
        <v>234</v>
      </c>
      <c r="HY108" s="21">
        <v>6</v>
      </c>
      <c r="HZ108" s="22" t="s">
        <v>101</v>
      </c>
      <c r="IA108" s="22">
        <v>1.95</v>
      </c>
      <c r="IB108" s="22" t="s">
        <v>377</v>
      </c>
      <c r="IC108" s="22" t="s">
        <v>234</v>
      </c>
      <c r="ID108" s="22"/>
    </row>
    <row r="109" spans="1:239" s="21" customFormat="1" ht="28.5">
      <c r="A109" s="30">
        <v>1.96</v>
      </c>
      <c r="B109" s="75" t="s">
        <v>378</v>
      </c>
      <c r="C109" s="66" t="s">
        <v>235</v>
      </c>
      <c r="D109" s="67">
        <v>5</v>
      </c>
      <c r="E109" s="68" t="s">
        <v>420</v>
      </c>
      <c r="F109" s="67">
        <v>91.49</v>
      </c>
      <c r="G109" s="56"/>
      <c r="H109" s="57"/>
      <c r="I109" s="58" t="s">
        <v>34</v>
      </c>
      <c r="J109" s="59">
        <f>IF(I109="Less(-)",-1,1)</f>
        <v>1</v>
      </c>
      <c r="K109" s="57" t="s">
        <v>35</v>
      </c>
      <c r="L109" s="57" t="s">
        <v>4</v>
      </c>
      <c r="M109" s="60"/>
      <c r="N109" s="57"/>
      <c r="O109" s="57"/>
      <c r="P109" s="61"/>
      <c r="Q109" s="57"/>
      <c r="R109" s="57"/>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2"/>
      <c r="BA109" s="65">
        <f>ROUND(total_amount_ba($B$2,$D$2,D109,F109,J109,K109,M109),0)</f>
        <v>457</v>
      </c>
      <c r="BB109" s="63">
        <f>BA109+SUM(N109:AZ109)</f>
        <v>457</v>
      </c>
      <c r="BC109" s="64" t="str">
        <f>SpellNumber(L109,BB109)</f>
        <v>INR  Four Hundred &amp; Fifty Seven  Only</v>
      </c>
      <c r="HV109" s="21">
        <v>1.96</v>
      </c>
      <c r="HW109" s="21" t="s">
        <v>179</v>
      </c>
      <c r="HX109" s="21" t="s">
        <v>235</v>
      </c>
      <c r="HY109" s="21">
        <v>30</v>
      </c>
      <c r="HZ109" s="22" t="s">
        <v>101</v>
      </c>
      <c r="IA109" s="22">
        <v>1.96</v>
      </c>
      <c r="IB109" s="22" t="s">
        <v>378</v>
      </c>
      <c r="IC109" s="22" t="s">
        <v>235</v>
      </c>
      <c r="ID109" s="22">
        <v>5</v>
      </c>
      <c r="IE109" s="21" t="s">
        <v>420</v>
      </c>
    </row>
    <row r="110" spans="1:238" s="21" customFormat="1" ht="15.75">
      <c r="A110" s="30">
        <v>1.97</v>
      </c>
      <c r="B110" s="75" t="s">
        <v>379</v>
      </c>
      <c r="C110" s="66" t="s">
        <v>236</v>
      </c>
      <c r="D110" s="79"/>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1"/>
      <c r="HV110" s="21">
        <v>1.97</v>
      </c>
      <c r="HW110" s="21" t="s">
        <v>180</v>
      </c>
      <c r="HX110" s="21" t="s">
        <v>236</v>
      </c>
      <c r="HZ110" s="22"/>
      <c r="IA110" s="22">
        <v>1.97</v>
      </c>
      <c r="IB110" s="22" t="s">
        <v>379</v>
      </c>
      <c r="IC110" s="22" t="s">
        <v>236</v>
      </c>
      <c r="ID110" s="22"/>
    </row>
    <row r="111" spans="1:238" s="21" customFormat="1" ht="15.75">
      <c r="A111" s="30">
        <v>1.98</v>
      </c>
      <c r="B111" s="75" t="s">
        <v>162</v>
      </c>
      <c r="C111" s="66" t="s">
        <v>237</v>
      </c>
      <c r="D111" s="79"/>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1"/>
      <c r="HV111" s="21">
        <v>1.98</v>
      </c>
      <c r="HW111" s="21" t="s">
        <v>181</v>
      </c>
      <c r="HX111" s="21" t="s">
        <v>237</v>
      </c>
      <c r="HY111" s="21">
        <v>6</v>
      </c>
      <c r="HZ111" s="22" t="s">
        <v>102</v>
      </c>
      <c r="IA111" s="22">
        <v>1.98</v>
      </c>
      <c r="IB111" s="22" t="s">
        <v>162</v>
      </c>
      <c r="IC111" s="22" t="s">
        <v>237</v>
      </c>
      <c r="ID111" s="22"/>
    </row>
    <row r="112" spans="1:239" s="21" customFormat="1" ht="28.5">
      <c r="A112" s="30">
        <v>1.99</v>
      </c>
      <c r="B112" s="75" t="s">
        <v>380</v>
      </c>
      <c r="C112" s="66" t="s">
        <v>238</v>
      </c>
      <c r="D112" s="67">
        <v>33.5</v>
      </c>
      <c r="E112" s="68" t="s">
        <v>421</v>
      </c>
      <c r="F112" s="67">
        <v>892.63</v>
      </c>
      <c r="G112" s="56"/>
      <c r="H112" s="57"/>
      <c r="I112" s="58" t="s">
        <v>34</v>
      </c>
      <c r="J112" s="59">
        <f>IF(I112="Less(-)",-1,1)</f>
        <v>1</v>
      </c>
      <c r="K112" s="57" t="s">
        <v>35</v>
      </c>
      <c r="L112" s="57" t="s">
        <v>4</v>
      </c>
      <c r="M112" s="60"/>
      <c r="N112" s="57"/>
      <c r="O112" s="57"/>
      <c r="P112" s="61"/>
      <c r="Q112" s="57"/>
      <c r="R112" s="57"/>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2"/>
      <c r="BA112" s="65">
        <f>ROUND(total_amount_ba($B$2,$D$2,D112,F112,J112,K112,M112),0)</f>
        <v>29903</v>
      </c>
      <c r="BB112" s="63">
        <f>BA112+SUM(N112:AZ112)</f>
        <v>29903</v>
      </c>
      <c r="BC112" s="64" t="str">
        <f>SpellNumber(L112,BB112)</f>
        <v>INR  Twenty Nine Thousand Nine Hundred &amp; Three  Only</v>
      </c>
      <c r="HV112" s="21">
        <v>1.99</v>
      </c>
      <c r="HW112" s="21" t="s">
        <v>182</v>
      </c>
      <c r="HX112" s="21" t="s">
        <v>238</v>
      </c>
      <c r="HZ112" s="22"/>
      <c r="IA112" s="22">
        <v>1.99</v>
      </c>
      <c r="IB112" s="22" t="s">
        <v>380</v>
      </c>
      <c r="IC112" s="22" t="s">
        <v>238</v>
      </c>
      <c r="ID112" s="22">
        <v>33.5</v>
      </c>
      <c r="IE112" s="21" t="s">
        <v>421</v>
      </c>
    </row>
    <row r="113" spans="1:238" s="21" customFormat="1" ht="15.75">
      <c r="A113" s="30">
        <v>2</v>
      </c>
      <c r="B113" s="75" t="s">
        <v>381</v>
      </c>
      <c r="C113" s="66" t="s">
        <v>239</v>
      </c>
      <c r="D113" s="79"/>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1"/>
      <c r="HV113" s="21">
        <v>2</v>
      </c>
      <c r="HW113" s="21" t="s">
        <v>183</v>
      </c>
      <c r="HX113" s="21" t="s">
        <v>239</v>
      </c>
      <c r="HY113" s="21">
        <v>6</v>
      </c>
      <c r="HZ113" s="22" t="s">
        <v>102</v>
      </c>
      <c r="IA113" s="22">
        <v>2</v>
      </c>
      <c r="IB113" s="22" t="s">
        <v>381</v>
      </c>
      <c r="IC113" s="22" t="s">
        <v>239</v>
      </c>
      <c r="ID113" s="22"/>
    </row>
    <row r="114" spans="1:238" s="21" customFormat="1" ht="15.75" customHeight="1">
      <c r="A114" s="30">
        <v>2.01</v>
      </c>
      <c r="B114" s="75" t="s">
        <v>162</v>
      </c>
      <c r="C114" s="66" t="s">
        <v>240</v>
      </c>
      <c r="D114" s="79"/>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1"/>
      <c r="HV114" s="21">
        <v>2.01</v>
      </c>
      <c r="HW114" s="21" t="s">
        <v>184</v>
      </c>
      <c r="HX114" s="21" t="s">
        <v>240</v>
      </c>
      <c r="HY114" s="21">
        <v>6</v>
      </c>
      <c r="HZ114" s="22" t="s">
        <v>102</v>
      </c>
      <c r="IA114" s="22">
        <v>2.01</v>
      </c>
      <c r="IB114" s="22" t="s">
        <v>162</v>
      </c>
      <c r="IC114" s="22" t="s">
        <v>240</v>
      </c>
      <c r="ID114" s="22"/>
    </row>
    <row r="115" spans="1:239" s="21" customFormat="1" ht="28.5">
      <c r="A115" s="30">
        <v>2.02</v>
      </c>
      <c r="B115" s="75" t="s">
        <v>382</v>
      </c>
      <c r="C115" s="66" t="s">
        <v>241</v>
      </c>
      <c r="D115" s="67">
        <v>2</v>
      </c>
      <c r="E115" s="68" t="s">
        <v>420</v>
      </c>
      <c r="F115" s="67">
        <v>362.07</v>
      </c>
      <c r="G115" s="56"/>
      <c r="H115" s="57"/>
      <c r="I115" s="58" t="s">
        <v>34</v>
      </c>
      <c r="J115" s="59">
        <f>IF(I115="Less(-)",-1,1)</f>
        <v>1</v>
      </c>
      <c r="K115" s="57" t="s">
        <v>35</v>
      </c>
      <c r="L115" s="57" t="s">
        <v>4</v>
      </c>
      <c r="M115" s="60"/>
      <c r="N115" s="57"/>
      <c r="O115" s="57"/>
      <c r="P115" s="61"/>
      <c r="Q115" s="57"/>
      <c r="R115" s="57"/>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5">
        <f>ROUND(total_amount_ba($B$2,$D$2,D115,F115,J115,K115,M115),0)</f>
        <v>724</v>
      </c>
      <c r="BB115" s="63">
        <f>BA115+SUM(N115:AZ115)</f>
        <v>724</v>
      </c>
      <c r="BC115" s="64" t="str">
        <f>SpellNumber(L115,BB115)</f>
        <v>INR  Seven Hundred &amp; Twenty Four  Only</v>
      </c>
      <c r="HV115" s="21">
        <v>2.02</v>
      </c>
      <c r="HW115" s="21" t="s">
        <v>185</v>
      </c>
      <c r="HX115" s="21" t="s">
        <v>241</v>
      </c>
      <c r="HY115" s="21">
        <v>6</v>
      </c>
      <c r="HZ115" s="22" t="s">
        <v>102</v>
      </c>
      <c r="IA115" s="22">
        <v>2.02</v>
      </c>
      <c r="IB115" s="22" t="s">
        <v>382</v>
      </c>
      <c r="IC115" s="22" t="s">
        <v>241</v>
      </c>
      <c r="ID115" s="22">
        <v>2</v>
      </c>
      <c r="IE115" s="21" t="s">
        <v>420</v>
      </c>
    </row>
    <row r="116" spans="1:238" s="21" customFormat="1" ht="31.5">
      <c r="A116" s="30">
        <v>2.03</v>
      </c>
      <c r="B116" s="75" t="s">
        <v>383</v>
      </c>
      <c r="C116" s="66" t="s">
        <v>242</v>
      </c>
      <c r="D116" s="79"/>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1"/>
      <c r="HV116" s="21">
        <v>2.03</v>
      </c>
      <c r="HW116" s="21" t="s">
        <v>186</v>
      </c>
      <c r="HX116" s="21" t="s">
        <v>242</v>
      </c>
      <c r="HY116" s="21">
        <v>6</v>
      </c>
      <c r="HZ116" s="22" t="s">
        <v>102</v>
      </c>
      <c r="IA116" s="22">
        <v>2.03</v>
      </c>
      <c r="IB116" s="22" t="s">
        <v>383</v>
      </c>
      <c r="IC116" s="22" t="s">
        <v>242</v>
      </c>
      <c r="ID116" s="22"/>
    </row>
    <row r="117" spans="1:238" s="21" customFormat="1" ht="15.75">
      <c r="A117" s="30">
        <v>2.04</v>
      </c>
      <c r="B117" s="75" t="s">
        <v>384</v>
      </c>
      <c r="C117" s="66" t="s">
        <v>243</v>
      </c>
      <c r="D117" s="79"/>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1"/>
      <c r="HV117" s="21">
        <v>2.04</v>
      </c>
      <c r="HW117" s="21" t="s">
        <v>187</v>
      </c>
      <c r="HX117" s="21" t="s">
        <v>243</v>
      </c>
      <c r="HZ117" s="22"/>
      <c r="IA117" s="22">
        <v>2.04</v>
      </c>
      <c r="IB117" s="22" t="s">
        <v>384</v>
      </c>
      <c r="IC117" s="22" t="s">
        <v>243</v>
      </c>
      <c r="ID117" s="22"/>
    </row>
    <row r="118" spans="1:239" s="21" customFormat="1" ht="28.5">
      <c r="A118" s="30">
        <v>2.05</v>
      </c>
      <c r="B118" s="75" t="s">
        <v>382</v>
      </c>
      <c r="C118" s="66" t="s">
        <v>244</v>
      </c>
      <c r="D118" s="67">
        <v>4</v>
      </c>
      <c r="E118" s="68" t="s">
        <v>420</v>
      </c>
      <c r="F118" s="67">
        <v>508.72</v>
      </c>
      <c r="G118" s="56"/>
      <c r="H118" s="57"/>
      <c r="I118" s="58" t="s">
        <v>34</v>
      </c>
      <c r="J118" s="59">
        <f>IF(I118="Less(-)",-1,1)</f>
        <v>1</v>
      </c>
      <c r="K118" s="57" t="s">
        <v>35</v>
      </c>
      <c r="L118" s="57" t="s">
        <v>4</v>
      </c>
      <c r="M118" s="60"/>
      <c r="N118" s="57"/>
      <c r="O118" s="57"/>
      <c r="P118" s="61"/>
      <c r="Q118" s="57"/>
      <c r="R118" s="57"/>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2"/>
      <c r="BA118" s="65">
        <f>ROUND(total_amount_ba($B$2,$D$2,D118,F118,J118,K118,M118),0)</f>
        <v>2035</v>
      </c>
      <c r="BB118" s="63">
        <f>BA118+SUM(N118:AZ118)</f>
        <v>2035</v>
      </c>
      <c r="BC118" s="64" t="str">
        <f>SpellNumber(L118,BB118)</f>
        <v>INR  Two Thousand  &amp;Thirty Five  Only</v>
      </c>
      <c r="HV118" s="21">
        <v>2.05</v>
      </c>
      <c r="HW118" s="21" t="s">
        <v>188</v>
      </c>
      <c r="HX118" s="21" t="s">
        <v>244</v>
      </c>
      <c r="HY118" s="21">
        <v>4</v>
      </c>
      <c r="HZ118" s="22" t="s">
        <v>102</v>
      </c>
      <c r="IA118" s="22">
        <v>2.05</v>
      </c>
      <c r="IB118" s="22" t="s">
        <v>382</v>
      </c>
      <c r="IC118" s="22" t="s">
        <v>244</v>
      </c>
      <c r="ID118" s="22">
        <v>4</v>
      </c>
      <c r="IE118" s="21" t="s">
        <v>420</v>
      </c>
    </row>
    <row r="119" spans="1:238" s="21" customFormat="1" ht="15.75">
      <c r="A119" s="30">
        <v>2.06</v>
      </c>
      <c r="B119" s="75" t="s">
        <v>385</v>
      </c>
      <c r="C119" s="66" t="s">
        <v>245</v>
      </c>
      <c r="D119" s="79"/>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1"/>
      <c r="HV119" s="21">
        <v>2.06</v>
      </c>
      <c r="HW119" s="21" t="s">
        <v>189</v>
      </c>
      <c r="HX119" s="21" t="s">
        <v>245</v>
      </c>
      <c r="HY119" s="21">
        <v>2</v>
      </c>
      <c r="HZ119" s="22" t="s">
        <v>102</v>
      </c>
      <c r="IA119" s="22">
        <v>2.06</v>
      </c>
      <c r="IB119" s="22" t="s">
        <v>385</v>
      </c>
      <c r="IC119" s="22" t="s">
        <v>245</v>
      </c>
      <c r="ID119" s="22"/>
    </row>
    <row r="120" spans="1:238" s="21" customFormat="1" ht="15.75">
      <c r="A120" s="30">
        <v>2.07</v>
      </c>
      <c r="B120" s="75" t="s">
        <v>386</v>
      </c>
      <c r="C120" s="66" t="s">
        <v>246</v>
      </c>
      <c r="D120" s="79"/>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1"/>
      <c r="HV120" s="21">
        <v>2.07</v>
      </c>
      <c r="HW120" s="21" t="s">
        <v>190</v>
      </c>
      <c r="HX120" s="21" t="s">
        <v>246</v>
      </c>
      <c r="HY120" s="21">
        <v>663</v>
      </c>
      <c r="HZ120" s="22" t="s">
        <v>101</v>
      </c>
      <c r="IA120" s="22">
        <v>2.07</v>
      </c>
      <c r="IB120" s="22" t="s">
        <v>386</v>
      </c>
      <c r="IC120" s="22" t="s">
        <v>246</v>
      </c>
      <c r="ID120" s="22"/>
    </row>
    <row r="121" spans="1:239" s="21" customFormat="1" ht="28.5">
      <c r="A121" s="30">
        <v>2.08</v>
      </c>
      <c r="B121" s="75" t="s">
        <v>382</v>
      </c>
      <c r="C121" s="66" t="s">
        <v>247</v>
      </c>
      <c r="D121" s="67">
        <v>14</v>
      </c>
      <c r="E121" s="68" t="s">
        <v>420</v>
      </c>
      <c r="F121" s="67">
        <v>350.37</v>
      </c>
      <c r="G121" s="56"/>
      <c r="H121" s="57"/>
      <c r="I121" s="58" t="s">
        <v>34</v>
      </c>
      <c r="J121" s="59">
        <f>IF(I121="Less(-)",-1,1)</f>
        <v>1</v>
      </c>
      <c r="K121" s="57" t="s">
        <v>35</v>
      </c>
      <c r="L121" s="57" t="s">
        <v>4</v>
      </c>
      <c r="M121" s="60"/>
      <c r="N121" s="57"/>
      <c r="O121" s="57"/>
      <c r="P121" s="61"/>
      <c r="Q121" s="57"/>
      <c r="R121" s="57"/>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5">
        <f>ROUND(total_amount_ba($B$2,$D$2,D121,F121,J121,K121,M121),0)</f>
        <v>4905</v>
      </c>
      <c r="BB121" s="63">
        <f>BA121+SUM(N121:AZ121)</f>
        <v>4905</v>
      </c>
      <c r="BC121" s="64" t="str">
        <f>SpellNumber(L121,BB121)</f>
        <v>INR  Four Thousand Nine Hundred &amp; Five  Only</v>
      </c>
      <c r="HV121" s="21">
        <v>2.08</v>
      </c>
      <c r="HW121" s="21" t="s">
        <v>191</v>
      </c>
      <c r="HX121" s="21" t="s">
        <v>247</v>
      </c>
      <c r="HZ121" s="22"/>
      <c r="IA121" s="22">
        <v>2.08</v>
      </c>
      <c r="IB121" s="22" t="s">
        <v>382</v>
      </c>
      <c r="IC121" s="22" t="s">
        <v>247</v>
      </c>
      <c r="ID121" s="22">
        <v>14</v>
      </c>
      <c r="IE121" s="21" t="s">
        <v>420</v>
      </c>
    </row>
    <row r="122" spans="1:238" s="21" customFormat="1" ht="31.5">
      <c r="A122" s="30">
        <v>2.09</v>
      </c>
      <c r="B122" s="75" t="s">
        <v>387</v>
      </c>
      <c r="C122" s="66" t="s">
        <v>248</v>
      </c>
      <c r="D122" s="79"/>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1"/>
      <c r="HV122" s="21">
        <v>2.09</v>
      </c>
      <c r="HW122" s="21" t="s">
        <v>192</v>
      </c>
      <c r="HX122" s="21" t="s">
        <v>248</v>
      </c>
      <c r="HY122" s="21">
        <v>226</v>
      </c>
      <c r="HZ122" s="22" t="s">
        <v>101</v>
      </c>
      <c r="IA122" s="22">
        <v>2.09</v>
      </c>
      <c r="IB122" s="22" t="s">
        <v>387</v>
      </c>
      <c r="IC122" s="22" t="s">
        <v>248</v>
      </c>
      <c r="ID122" s="22"/>
    </row>
    <row r="123" spans="1:239" s="21" customFormat="1" ht="28.5">
      <c r="A123" s="30">
        <v>2.1</v>
      </c>
      <c r="B123" s="75" t="s">
        <v>386</v>
      </c>
      <c r="C123" s="66" t="s">
        <v>249</v>
      </c>
      <c r="D123" s="67">
        <v>55</v>
      </c>
      <c r="E123" s="68" t="s">
        <v>420</v>
      </c>
      <c r="F123" s="67">
        <v>481.93</v>
      </c>
      <c r="G123" s="56"/>
      <c r="H123" s="57"/>
      <c r="I123" s="58" t="s">
        <v>34</v>
      </c>
      <c r="J123" s="59">
        <f>IF(I123="Less(-)",-1,1)</f>
        <v>1</v>
      </c>
      <c r="K123" s="57" t="s">
        <v>35</v>
      </c>
      <c r="L123" s="57" t="s">
        <v>4</v>
      </c>
      <c r="M123" s="60"/>
      <c r="N123" s="57"/>
      <c r="O123" s="57"/>
      <c r="P123" s="61"/>
      <c r="Q123" s="57"/>
      <c r="R123" s="57"/>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2"/>
      <c r="BA123" s="65">
        <f>ROUND(total_amount_ba($B$2,$D$2,D123,F123,J123,K123,M123),0)</f>
        <v>26506</v>
      </c>
      <c r="BB123" s="63">
        <f>BA123+SUM(N123:AZ123)</f>
        <v>26506</v>
      </c>
      <c r="BC123" s="64" t="str">
        <f>SpellNumber(L123,BB123)</f>
        <v>INR  Twenty Six Thousand Five Hundred &amp; Six  Only</v>
      </c>
      <c r="HZ123" s="22"/>
      <c r="IA123" s="22">
        <v>2.1</v>
      </c>
      <c r="IB123" s="22" t="s">
        <v>386</v>
      </c>
      <c r="IC123" s="22" t="s">
        <v>249</v>
      </c>
      <c r="ID123" s="22">
        <v>55</v>
      </c>
      <c r="IE123" s="21" t="s">
        <v>420</v>
      </c>
    </row>
    <row r="124" spans="1:238" s="21" customFormat="1" ht="15.75">
      <c r="A124" s="30">
        <v>2.11</v>
      </c>
      <c r="B124" s="75" t="s">
        <v>388</v>
      </c>
      <c r="C124" s="66" t="s">
        <v>250</v>
      </c>
      <c r="D124" s="79"/>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1"/>
      <c r="HZ124" s="22"/>
      <c r="IA124" s="22">
        <v>2.11</v>
      </c>
      <c r="IB124" s="22" t="s">
        <v>388</v>
      </c>
      <c r="IC124" s="22" t="s">
        <v>250</v>
      </c>
      <c r="ID124" s="22"/>
    </row>
    <row r="125" spans="1:238" s="21" customFormat="1" ht="47.25">
      <c r="A125" s="30">
        <v>2.12</v>
      </c>
      <c r="B125" s="75" t="s">
        <v>389</v>
      </c>
      <c r="C125" s="66" t="s">
        <v>251</v>
      </c>
      <c r="D125" s="79"/>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1"/>
      <c r="HV125" s="21">
        <v>2.1</v>
      </c>
      <c r="HW125" s="21" t="s">
        <v>193</v>
      </c>
      <c r="HX125" s="21" t="s">
        <v>249</v>
      </c>
      <c r="HZ125" s="22"/>
      <c r="IA125" s="22">
        <v>2.12</v>
      </c>
      <c r="IB125" s="22" t="s">
        <v>389</v>
      </c>
      <c r="IC125" s="22" t="s">
        <v>251</v>
      </c>
      <c r="ID125" s="22"/>
    </row>
    <row r="126" spans="1:239" s="21" customFormat="1" ht="15.75">
      <c r="A126" s="30">
        <v>2.13</v>
      </c>
      <c r="B126" s="75" t="s">
        <v>390</v>
      </c>
      <c r="C126" s="66" t="s">
        <v>252</v>
      </c>
      <c r="D126" s="67">
        <v>3</v>
      </c>
      <c r="E126" s="68" t="s">
        <v>421</v>
      </c>
      <c r="F126" s="67">
        <v>266.68</v>
      </c>
      <c r="G126" s="56"/>
      <c r="H126" s="57"/>
      <c r="I126" s="58" t="s">
        <v>34</v>
      </c>
      <c r="J126" s="59">
        <f>IF(I126="Less(-)",-1,1)</f>
        <v>1</v>
      </c>
      <c r="K126" s="57" t="s">
        <v>35</v>
      </c>
      <c r="L126" s="57" t="s">
        <v>4</v>
      </c>
      <c r="M126" s="60"/>
      <c r="N126" s="57"/>
      <c r="O126" s="57"/>
      <c r="P126" s="61"/>
      <c r="Q126" s="57"/>
      <c r="R126" s="57"/>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2"/>
      <c r="BA126" s="65">
        <f>ROUND(total_amount_ba($B$2,$D$2,D126,F126,J126,K126,M126),0)</f>
        <v>800</v>
      </c>
      <c r="BB126" s="63">
        <f>BA126+SUM(N126:AZ126)</f>
        <v>800</v>
      </c>
      <c r="BC126" s="64" t="str">
        <f>SpellNumber(L126,BB126)</f>
        <v>INR  Eight Hundred    Only</v>
      </c>
      <c r="HZ126" s="22"/>
      <c r="IA126" s="22">
        <v>2.13</v>
      </c>
      <c r="IB126" s="22" t="s">
        <v>390</v>
      </c>
      <c r="IC126" s="22" t="s">
        <v>252</v>
      </c>
      <c r="ID126" s="22">
        <v>3</v>
      </c>
      <c r="IE126" s="21" t="s">
        <v>421</v>
      </c>
    </row>
    <row r="127" spans="1:239" s="21" customFormat="1" ht="15.75">
      <c r="A127" s="30">
        <v>2.14</v>
      </c>
      <c r="B127" s="75" t="s">
        <v>391</v>
      </c>
      <c r="C127" s="66" t="s">
        <v>253</v>
      </c>
      <c r="D127" s="67">
        <v>27.5</v>
      </c>
      <c r="E127" s="68" t="s">
        <v>421</v>
      </c>
      <c r="F127" s="67">
        <v>327.35</v>
      </c>
      <c r="G127" s="56"/>
      <c r="H127" s="57"/>
      <c r="I127" s="58" t="s">
        <v>34</v>
      </c>
      <c r="J127" s="59">
        <f>IF(I127="Less(-)",-1,1)</f>
        <v>1</v>
      </c>
      <c r="K127" s="57" t="s">
        <v>35</v>
      </c>
      <c r="L127" s="57" t="s">
        <v>4</v>
      </c>
      <c r="M127" s="60"/>
      <c r="N127" s="57"/>
      <c r="O127" s="57"/>
      <c r="P127" s="61"/>
      <c r="Q127" s="57"/>
      <c r="R127" s="57"/>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2"/>
      <c r="BA127" s="65">
        <f>ROUND(total_amount_ba($B$2,$D$2,D127,F127,J127,K127,M127),0)</f>
        <v>9002</v>
      </c>
      <c r="BB127" s="63">
        <f>BA127+SUM(N127:AZ127)</f>
        <v>9002</v>
      </c>
      <c r="BC127" s="64" t="str">
        <f>SpellNumber(L127,BB127)</f>
        <v>INR  Nine Thousand  &amp;Two  Only</v>
      </c>
      <c r="HZ127" s="22"/>
      <c r="IA127" s="22">
        <v>2.14</v>
      </c>
      <c r="IB127" s="22" t="s">
        <v>391</v>
      </c>
      <c r="IC127" s="22" t="s">
        <v>253</v>
      </c>
      <c r="ID127" s="22">
        <v>27.5</v>
      </c>
      <c r="IE127" s="21" t="s">
        <v>421</v>
      </c>
    </row>
    <row r="128" spans="1:238" s="21" customFormat="1" ht="47.25">
      <c r="A128" s="30">
        <v>2.15</v>
      </c>
      <c r="B128" s="75" t="s">
        <v>392</v>
      </c>
      <c r="C128" s="66" t="s">
        <v>254</v>
      </c>
      <c r="D128" s="79"/>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1"/>
      <c r="HZ128" s="22"/>
      <c r="IA128" s="22">
        <v>2.15</v>
      </c>
      <c r="IB128" s="22" t="s">
        <v>392</v>
      </c>
      <c r="IC128" s="22" t="s">
        <v>254</v>
      </c>
      <c r="ID128" s="22"/>
    </row>
    <row r="129" spans="1:239" s="21" customFormat="1" ht="15.75">
      <c r="A129" s="30">
        <v>2.16</v>
      </c>
      <c r="B129" s="75" t="s">
        <v>393</v>
      </c>
      <c r="C129" s="66" t="s">
        <v>255</v>
      </c>
      <c r="D129" s="67">
        <v>1</v>
      </c>
      <c r="E129" s="68" t="s">
        <v>420</v>
      </c>
      <c r="F129" s="67">
        <v>663.83</v>
      </c>
      <c r="G129" s="56"/>
      <c r="H129" s="57"/>
      <c r="I129" s="58" t="s">
        <v>34</v>
      </c>
      <c r="J129" s="59">
        <f>IF(I129="Less(-)",-1,1)</f>
        <v>1</v>
      </c>
      <c r="K129" s="57" t="s">
        <v>35</v>
      </c>
      <c r="L129" s="57" t="s">
        <v>4</v>
      </c>
      <c r="M129" s="60"/>
      <c r="N129" s="57"/>
      <c r="O129" s="57"/>
      <c r="P129" s="61"/>
      <c r="Q129" s="57"/>
      <c r="R129" s="57"/>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5">
        <f>ROUND(total_amount_ba($B$2,$D$2,D129,F129,J129,K129,M129),0)</f>
        <v>664</v>
      </c>
      <c r="BB129" s="63">
        <f>BA129+SUM(N129:AZ129)</f>
        <v>664</v>
      </c>
      <c r="BC129" s="64" t="str">
        <f>SpellNumber(L129,BB129)</f>
        <v>INR  Six Hundred &amp; Sixty Four  Only</v>
      </c>
      <c r="HZ129" s="22"/>
      <c r="IA129" s="22">
        <v>2.16</v>
      </c>
      <c r="IB129" s="22" t="s">
        <v>393</v>
      </c>
      <c r="IC129" s="22" t="s">
        <v>255</v>
      </c>
      <c r="ID129" s="22">
        <v>1</v>
      </c>
      <c r="IE129" s="21" t="s">
        <v>420</v>
      </c>
    </row>
    <row r="130" spans="1:238" s="21" customFormat="1" ht="31.5">
      <c r="A130" s="30">
        <v>2.17</v>
      </c>
      <c r="B130" s="75" t="s">
        <v>394</v>
      </c>
      <c r="C130" s="66" t="s">
        <v>256</v>
      </c>
      <c r="D130" s="79"/>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1"/>
      <c r="HZ130" s="22"/>
      <c r="IA130" s="22">
        <v>2.17</v>
      </c>
      <c r="IB130" s="22" t="s">
        <v>394</v>
      </c>
      <c r="IC130" s="22" t="s">
        <v>256</v>
      </c>
      <c r="ID130" s="22"/>
    </row>
    <row r="131" spans="1:239" s="21" customFormat="1" ht="28.5">
      <c r="A131" s="30">
        <v>2.18</v>
      </c>
      <c r="B131" s="75" t="s">
        <v>395</v>
      </c>
      <c r="C131" s="66" t="s">
        <v>257</v>
      </c>
      <c r="D131" s="67">
        <v>3</v>
      </c>
      <c r="E131" s="68" t="s">
        <v>420</v>
      </c>
      <c r="F131" s="67">
        <v>404.86</v>
      </c>
      <c r="G131" s="56"/>
      <c r="H131" s="57"/>
      <c r="I131" s="58" t="s">
        <v>34</v>
      </c>
      <c r="J131" s="59">
        <f>IF(I131="Less(-)",-1,1)</f>
        <v>1</v>
      </c>
      <c r="K131" s="57" t="s">
        <v>35</v>
      </c>
      <c r="L131" s="57" t="s">
        <v>4</v>
      </c>
      <c r="M131" s="60"/>
      <c r="N131" s="57"/>
      <c r="O131" s="57"/>
      <c r="P131" s="61"/>
      <c r="Q131" s="57"/>
      <c r="R131" s="57"/>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2"/>
      <c r="BA131" s="65">
        <f>ROUND(total_amount_ba($B$2,$D$2,D131,F131,J131,K131,M131),0)</f>
        <v>1215</v>
      </c>
      <c r="BB131" s="63">
        <f>BA131+SUM(N131:AZ131)</f>
        <v>1215</v>
      </c>
      <c r="BC131" s="64" t="str">
        <f>SpellNumber(L131,BB131)</f>
        <v>INR  One Thousand Two Hundred &amp; Fifteen  Only</v>
      </c>
      <c r="HZ131" s="22"/>
      <c r="IA131" s="22">
        <v>2.18</v>
      </c>
      <c r="IB131" s="22" t="s">
        <v>395</v>
      </c>
      <c r="IC131" s="22" t="s">
        <v>257</v>
      </c>
      <c r="ID131" s="22">
        <v>3</v>
      </c>
      <c r="IE131" s="21" t="s">
        <v>420</v>
      </c>
    </row>
    <row r="132" spans="1:238" s="21" customFormat="1" ht="63">
      <c r="A132" s="30">
        <v>2.19</v>
      </c>
      <c r="B132" s="75" t="s">
        <v>396</v>
      </c>
      <c r="C132" s="66" t="s">
        <v>258</v>
      </c>
      <c r="D132" s="79"/>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1"/>
      <c r="HZ132" s="22"/>
      <c r="IA132" s="22">
        <v>2.19</v>
      </c>
      <c r="IB132" s="22" t="s">
        <v>396</v>
      </c>
      <c r="IC132" s="22" t="s">
        <v>258</v>
      </c>
      <c r="ID132" s="22"/>
    </row>
    <row r="133" spans="1:239" s="21" customFormat="1" ht="28.5">
      <c r="A133" s="30">
        <v>2.2</v>
      </c>
      <c r="B133" s="75" t="s">
        <v>395</v>
      </c>
      <c r="C133" s="66" t="s">
        <v>259</v>
      </c>
      <c r="D133" s="67">
        <v>2</v>
      </c>
      <c r="E133" s="68" t="s">
        <v>420</v>
      </c>
      <c r="F133" s="67">
        <v>622.27</v>
      </c>
      <c r="G133" s="56"/>
      <c r="H133" s="57"/>
      <c r="I133" s="58" t="s">
        <v>34</v>
      </c>
      <c r="J133" s="59">
        <f>IF(I133="Less(-)",-1,1)</f>
        <v>1</v>
      </c>
      <c r="K133" s="57" t="s">
        <v>35</v>
      </c>
      <c r="L133" s="57" t="s">
        <v>4</v>
      </c>
      <c r="M133" s="60"/>
      <c r="N133" s="57"/>
      <c r="O133" s="57"/>
      <c r="P133" s="61"/>
      <c r="Q133" s="57"/>
      <c r="R133" s="57"/>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2"/>
      <c r="BA133" s="65">
        <f>ROUND(total_amount_ba($B$2,$D$2,D133,F133,J133,K133,M133),0)</f>
        <v>1245</v>
      </c>
      <c r="BB133" s="63">
        <f>BA133+SUM(N133:AZ133)</f>
        <v>1245</v>
      </c>
      <c r="BC133" s="64" t="str">
        <f>SpellNumber(L133,BB133)</f>
        <v>INR  One Thousand Two Hundred &amp; Forty Five  Only</v>
      </c>
      <c r="HZ133" s="22"/>
      <c r="IA133" s="22">
        <v>2.2</v>
      </c>
      <c r="IB133" s="22" t="s">
        <v>395</v>
      </c>
      <c r="IC133" s="22" t="s">
        <v>259</v>
      </c>
      <c r="ID133" s="22">
        <v>2</v>
      </c>
      <c r="IE133" s="21" t="s">
        <v>420</v>
      </c>
    </row>
    <row r="134" spans="1:238" s="21" customFormat="1" ht="47.25">
      <c r="A134" s="30">
        <v>2.21</v>
      </c>
      <c r="B134" s="75" t="s">
        <v>397</v>
      </c>
      <c r="C134" s="66" t="s">
        <v>260</v>
      </c>
      <c r="D134" s="79"/>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1"/>
      <c r="HZ134" s="22"/>
      <c r="IA134" s="22">
        <v>2.21</v>
      </c>
      <c r="IB134" s="22" t="s">
        <v>397</v>
      </c>
      <c r="IC134" s="22" t="s">
        <v>260</v>
      </c>
      <c r="ID134" s="22"/>
    </row>
    <row r="135" spans="1:239" s="21" customFormat="1" ht="28.5">
      <c r="A135" s="30">
        <v>2.22</v>
      </c>
      <c r="B135" s="75" t="s">
        <v>398</v>
      </c>
      <c r="C135" s="66" t="s">
        <v>261</v>
      </c>
      <c r="D135" s="67">
        <v>5</v>
      </c>
      <c r="E135" s="68" t="s">
        <v>420</v>
      </c>
      <c r="F135" s="67">
        <v>621.13</v>
      </c>
      <c r="G135" s="56"/>
      <c r="H135" s="57"/>
      <c r="I135" s="58" t="s">
        <v>34</v>
      </c>
      <c r="J135" s="59">
        <f>IF(I135="Less(-)",-1,1)</f>
        <v>1</v>
      </c>
      <c r="K135" s="57" t="s">
        <v>35</v>
      </c>
      <c r="L135" s="57" t="s">
        <v>4</v>
      </c>
      <c r="M135" s="60"/>
      <c r="N135" s="57"/>
      <c r="O135" s="57"/>
      <c r="P135" s="61"/>
      <c r="Q135" s="57"/>
      <c r="R135" s="57"/>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2"/>
      <c r="BA135" s="65">
        <f>ROUND(total_amount_ba($B$2,$D$2,D135,F135,J135,K135,M135),0)</f>
        <v>3106</v>
      </c>
      <c r="BB135" s="63">
        <f>BA135+SUM(N135:AZ135)</f>
        <v>3106</v>
      </c>
      <c r="BC135" s="64" t="str">
        <f>SpellNumber(L135,BB135)</f>
        <v>INR  Three Thousand One Hundred &amp; Six  Only</v>
      </c>
      <c r="HZ135" s="22"/>
      <c r="IA135" s="22">
        <v>2.22</v>
      </c>
      <c r="IB135" s="22" t="s">
        <v>398</v>
      </c>
      <c r="IC135" s="22" t="s">
        <v>261</v>
      </c>
      <c r="ID135" s="22">
        <v>5</v>
      </c>
      <c r="IE135" s="21" t="s">
        <v>420</v>
      </c>
    </row>
    <row r="136" spans="1:238" s="21" customFormat="1" ht="31.5">
      <c r="A136" s="30">
        <v>2.23</v>
      </c>
      <c r="B136" s="75" t="s">
        <v>399</v>
      </c>
      <c r="C136" s="66" t="s">
        <v>262</v>
      </c>
      <c r="D136" s="79"/>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1"/>
      <c r="HZ136" s="22"/>
      <c r="IA136" s="22">
        <v>2.23</v>
      </c>
      <c r="IB136" s="22" t="s">
        <v>399</v>
      </c>
      <c r="IC136" s="22" t="s">
        <v>262</v>
      </c>
      <c r="ID136" s="22"/>
    </row>
    <row r="137" spans="1:239" s="21" customFormat="1" ht="28.5">
      <c r="A137" s="30">
        <v>2.24</v>
      </c>
      <c r="B137" s="75" t="s">
        <v>398</v>
      </c>
      <c r="C137" s="66" t="s">
        <v>263</v>
      </c>
      <c r="D137" s="67">
        <v>5</v>
      </c>
      <c r="E137" s="68" t="s">
        <v>420</v>
      </c>
      <c r="F137" s="67">
        <v>521.48</v>
      </c>
      <c r="G137" s="56"/>
      <c r="H137" s="57"/>
      <c r="I137" s="58" t="s">
        <v>34</v>
      </c>
      <c r="J137" s="59">
        <f>IF(I137="Less(-)",-1,1)</f>
        <v>1</v>
      </c>
      <c r="K137" s="57" t="s">
        <v>35</v>
      </c>
      <c r="L137" s="57" t="s">
        <v>4</v>
      </c>
      <c r="M137" s="60"/>
      <c r="N137" s="57"/>
      <c r="O137" s="57"/>
      <c r="P137" s="61"/>
      <c r="Q137" s="57"/>
      <c r="R137" s="57"/>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5">
        <f>ROUND(total_amount_ba($B$2,$D$2,D137,F137,J137,K137,M137),0)</f>
        <v>2607</v>
      </c>
      <c r="BB137" s="63">
        <f>BA137+SUM(N137:AZ137)</f>
        <v>2607</v>
      </c>
      <c r="BC137" s="64" t="str">
        <f>SpellNumber(L137,BB137)</f>
        <v>INR  Two Thousand Six Hundred &amp; Seven  Only</v>
      </c>
      <c r="HZ137" s="22"/>
      <c r="IA137" s="22">
        <v>2.24</v>
      </c>
      <c r="IB137" s="22" t="s">
        <v>398</v>
      </c>
      <c r="IC137" s="22" t="s">
        <v>263</v>
      </c>
      <c r="ID137" s="22">
        <v>5</v>
      </c>
      <c r="IE137" s="21" t="s">
        <v>420</v>
      </c>
    </row>
    <row r="138" spans="1:238" s="21" customFormat="1" ht="31.5">
      <c r="A138" s="30">
        <v>2.25</v>
      </c>
      <c r="B138" s="75" t="s">
        <v>400</v>
      </c>
      <c r="C138" s="66" t="s">
        <v>264</v>
      </c>
      <c r="D138" s="79"/>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1"/>
      <c r="HZ138" s="22"/>
      <c r="IA138" s="22">
        <v>2.25</v>
      </c>
      <c r="IB138" s="22" t="s">
        <v>400</v>
      </c>
      <c r="IC138" s="22" t="s">
        <v>264</v>
      </c>
      <c r="ID138" s="22"/>
    </row>
    <row r="139" spans="1:239" s="21" customFormat="1" ht="15.75">
      <c r="A139" s="30">
        <v>2.26</v>
      </c>
      <c r="B139" s="75" t="s">
        <v>401</v>
      </c>
      <c r="C139" s="66" t="s">
        <v>265</v>
      </c>
      <c r="D139" s="67">
        <v>2</v>
      </c>
      <c r="E139" s="68" t="s">
        <v>420</v>
      </c>
      <c r="F139" s="67">
        <v>317.75</v>
      </c>
      <c r="G139" s="56"/>
      <c r="H139" s="57"/>
      <c r="I139" s="58" t="s">
        <v>34</v>
      </c>
      <c r="J139" s="59">
        <f>IF(I139="Less(-)",-1,1)</f>
        <v>1</v>
      </c>
      <c r="K139" s="57" t="s">
        <v>35</v>
      </c>
      <c r="L139" s="57" t="s">
        <v>4</v>
      </c>
      <c r="M139" s="60"/>
      <c r="N139" s="57"/>
      <c r="O139" s="57"/>
      <c r="P139" s="61"/>
      <c r="Q139" s="57"/>
      <c r="R139" s="57"/>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5">
        <f>ROUND(total_amount_ba($B$2,$D$2,D139,F139,J139,K139,M139),0)</f>
        <v>636</v>
      </c>
      <c r="BB139" s="63">
        <f>BA139+SUM(N139:AZ139)</f>
        <v>636</v>
      </c>
      <c r="BC139" s="64" t="str">
        <f>SpellNumber(L139,BB139)</f>
        <v>INR  Six Hundred &amp; Thirty Six  Only</v>
      </c>
      <c r="HZ139" s="22"/>
      <c r="IA139" s="22">
        <v>2.26</v>
      </c>
      <c r="IB139" s="22" t="s">
        <v>401</v>
      </c>
      <c r="IC139" s="22" t="s">
        <v>265</v>
      </c>
      <c r="ID139" s="22">
        <v>2</v>
      </c>
      <c r="IE139" s="21" t="s">
        <v>420</v>
      </c>
    </row>
    <row r="140" spans="1:238" s="21" customFormat="1" ht="15.75">
      <c r="A140" s="30">
        <v>2.27</v>
      </c>
      <c r="B140" s="75" t="s">
        <v>402</v>
      </c>
      <c r="C140" s="66" t="s">
        <v>284</v>
      </c>
      <c r="D140" s="79"/>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1"/>
      <c r="HZ140" s="22"/>
      <c r="IA140" s="22">
        <v>2.27</v>
      </c>
      <c r="IB140" s="22" t="s">
        <v>402</v>
      </c>
      <c r="IC140" s="22" t="s">
        <v>284</v>
      </c>
      <c r="ID140" s="22"/>
    </row>
    <row r="141" spans="1:238" s="21" customFormat="1" ht="115.5" customHeight="1">
      <c r="A141" s="30">
        <v>2.28</v>
      </c>
      <c r="B141" s="75" t="s">
        <v>403</v>
      </c>
      <c r="C141" s="66" t="s">
        <v>285</v>
      </c>
      <c r="D141" s="79"/>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1"/>
      <c r="HZ141" s="22"/>
      <c r="IA141" s="22">
        <v>2.28</v>
      </c>
      <c r="IB141" s="22" t="s">
        <v>403</v>
      </c>
      <c r="IC141" s="22" t="s">
        <v>285</v>
      </c>
      <c r="ID141" s="22"/>
    </row>
    <row r="142" spans="1:239" s="21" customFormat="1" ht="28.5">
      <c r="A142" s="30">
        <v>2.29</v>
      </c>
      <c r="B142" s="75" t="s">
        <v>404</v>
      </c>
      <c r="C142" s="66" t="s">
        <v>481</v>
      </c>
      <c r="D142" s="67">
        <v>1</v>
      </c>
      <c r="E142" s="68" t="s">
        <v>420</v>
      </c>
      <c r="F142" s="67">
        <v>599.47</v>
      </c>
      <c r="G142" s="56"/>
      <c r="H142" s="57"/>
      <c r="I142" s="58" t="s">
        <v>34</v>
      </c>
      <c r="J142" s="59">
        <f aca="true" t="shared" si="0" ref="J142:J205">IF(I142="Less(-)",-1,1)</f>
        <v>1</v>
      </c>
      <c r="K142" s="57" t="s">
        <v>35</v>
      </c>
      <c r="L142" s="57" t="s">
        <v>4</v>
      </c>
      <c r="M142" s="60"/>
      <c r="N142" s="57"/>
      <c r="O142" s="57"/>
      <c r="P142" s="61"/>
      <c r="Q142" s="57"/>
      <c r="R142" s="57"/>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5">
        <f aca="true" t="shared" si="1" ref="BA142:BA205">ROUND(total_amount_ba($B$2,$D$2,D142,F142,J142,K142,M142),0)</f>
        <v>599</v>
      </c>
      <c r="BB142" s="63">
        <f aca="true" t="shared" si="2" ref="BB142:BB205">BA142+SUM(N142:AZ142)</f>
        <v>599</v>
      </c>
      <c r="BC142" s="64" t="str">
        <f aca="true" t="shared" si="3" ref="BC142:BC205">SpellNumber(L142,BB142)</f>
        <v>INR  Five Hundred &amp; Ninety Nine  Only</v>
      </c>
      <c r="HZ142" s="22"/>
      <c r="IA142" s="22">
        <v>2.29</v>
      </c>
      <c r="IB142" s="22" t="s">
        <v>404</v>
      </c>
      <c r="IC142" s="22" t="s">
        <v>481</v>
      </c>
      <c r="ID142" s="22">
        <v>1</v>
      </c>
      <c r="IE142" s="21" t="s">
        <v>420</v>
      </c>
    </row>
    <row r="143" spans="1:238" s="21" customFormat="1" ht="63">
      <c r="A143" s="30">
        <v>2.3</v>
      </c>
      <c r="B143" s="75" t="s">
        <v>405</v>
      </c>
      <c r="C143" s="66" t="s">
        <v>482</v>
      </c>
      <c r="D143" s="79"/>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1"/>
      <c r="HZ143" s="22"/>
      <c r="IA143" s="22">
        <v>2.3</v>
      </c>
      <c r="IB143" s="22" t="s">
        <v>405</v>
      </c>
      <c r="IC143" s="22" t="s">
        <v>482</v>
      </c>
      <c r="ID143" s="22"/>
    </row>
    <row r="144" spans="1:239" s="21" customFormat="1" ht="31.5">
      <c r="A144" s="30">
        <v>2.31</v>
      </c>
      <c r="B144" s="75" t="s">
        <v>406</v>
      </c>
      <c r="C144" s="66" t="s">
        <v>483</v>
      </c>
      <c r="D144" s="67">
        <v>1</v>
      </c>
      <c r="E144" s="68" t="s">
        <v>420</v>
      </c>
      <c r="F144" s="67">
        <v>4900.87</v>
      </c>
      <c r="G144" s="56"/>
      <c r="H144" s="57"/>
      <c r="I144" s="58" t="s">
        <v>34</v>
      </c>
      <c r="J144" s="59">
        <f t="shared" si="0"/>
        <v>1</v>
      </c>
      <c r="K144" s="57" t="s">
        <v>35</v>
      </c>
      <c r="L144" s="57" t="s">
        <v>4</v>
      </c>
      <c r="M144" s="60"/>
      <c r="N144" s="57"/>
      <c r="O144" s="57"/>
      <c r="P144" s="61"/>
      <c r="Q144" s="57"/>
      <c r="R144" s="57"/>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2"/>
      <c r="BA144" s="65">
        <f t="shared" si="1"/>
        <v>4901</v>
      </c>
      <c r="BB144" s="63">
        <f t="shared" si="2"/>
        <v>4901</v>
      </c>
      <c r="BC144" s="64" t="str">
        <f t="shared" si="3"/>
        <v>INR  Four Thousand Nine Hundred &amp; One  Only</v>
      </c>
      <c r="HZ144" s="22"/>
      <c r="IA144" s="22">
        <v>2.31</v>
      </c>
      <c r="IB144" s="22" t="s">
        <v>406</v>
      </c>
      <c r="IC144" s="22" t="s">
        <v>483</v>
      </c>
      <c r="ID144" s="22">
        <v>1</v>
      </c>
      <c r="IE144" s="21" t="s">
        <v>420</v>
      </c>
    </row>
    <row r="145" spans="1:238" s="21" customFormat="1" ht="15.75">
      <c r="A145" s="30">
        <v>2.32</v>
      </c>
      <c r="B145" s="75" t="s">
        <v>407</v>
      </c>
      <c r="C145" s="66" t="s">
        <v>484</v>
      </c>
      <c r="D145" s="79"/>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1"/>
      <c r="HZ145" s="22"/>
      <c r="IA145" s="22">
        <v>2.32</v>
      </c>
      <c r="IB145" s="22" t="s">
        <v>407</v>
      </c>
      <c r="IC145" s="22" t="s">
        <v>484</v>
      </c>
      <c r="ID145" s="22"/>
    </row>
    <row r="146" spans="1:238" s="21" customFormat="1" ht="237.75" customHeight="1">
      <c r="A146" s="30">
        <v>2.33</v>
      </c>
      <c r="B146" s="75" t="s">
        <v>408</v>
      </c>
      <c r="C146" s="66" t="s">
        <v>485</v>
      </c>
      <c r="D146" s="79"/>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1"/>
      <c r="HZ146" s="22"/>
      <c r="IA146" s="22">
        <v>2.33</v>
      </c>
      <c r="IB146" s="22" t="s">
        <v>408</v>
      </c>
      <c r="IC146" s="22" t="s">
        <v>485</v>
      </c>
      <c r="ID146" s="22"/>
    </row>
    <row r="147" spans="1:238" s="21" customFormat="1" ht="15.75">
      <c r="A147" s="30">
        <v>2.34</v>
      </c>
      <c r="B147" s="75" t="s">
        <v>409</v>
      </c>
      <c r="C147" s="66" t="s">
        <v>486</v>
      </c>
      <c r="D147" s="79"/>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1"/>
      <c r="HZ147" s="22"/>
      <c r="IA147" s="22">
        <v>2.34</v>
      </c>
      <c r="IB147" s="22" t="s">
        <v>409</v>
      </c>
      <c r="IC147" s="22" t="s">
        <v>486</v>
      </c>
      <c r="ID147" s="22"/>
    </row>
    <row r="148" spans="1:239" s="21" customFormat="1" ht="47.25">
      <c r="A148" s="30">
        <v>2.35</v>
      </c>
      <c r="B148" s="75" t="s">
        <v>410</v>
      </c>
      <c r="C148" s="66" t="s">
        <v>487</v>
      </c>
      <c r="D148" s="67">
        <v>26</v>
      </c>
      <c r="E148" s="68" t="s">
        <v>419</v>
      </c>
      <c r="F148" s="67">
        <v>380.49</v>
      </c>
      <c r="G148" s="56"/>
      <c r="H148" s="57"/>
      <c r="I148" s="58" t="s">
        <v>34</v>
      </c>
      <c r="J148" s="59">
        <f t="shared" si="0"/>
        <v>1</v>
      </c>
      <c r="K148" s="57" t="s">
        <v>35</v>
      </c>
      <c r="L148" s="57" t="s">
        <v>4</v>
      </c>
      <c r="M148" s="60"/>
      <c r="N148" s="57"/>
      <c r="O148" s="57"/>
      <c r="P148" s="61"/>
      <c r="Q148" s="57"/>
      <c r="R148" s="57"/>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2"/>
      <c r="BA148" s="65">
        <f t="shared" si="1"/>
        <v>9893</v>
      </c>
      <c r="BB148" s="63">
        <f t="shared" si="2"/>
        <v>9893</v>
      </c>
      <c r="BC148" s="64" t="str">
        <f t="shared" si="3"/>
        <v>INR  Nine Thousand Eight Hundred &amp; Ninety Three  Only</v>
      </c>
      <c r="HZ148" s="22"/>
      <c r="IA148" s="22">
        <v>2.35</v>
      </c>
      <c r="IB148" s="22" t="s">
        <v>410</v>
      </c>
      <c r="IC148" s="22" t="s">
        <v>487</v>
      </c>
      <c r="ID148" s="22">
        <v>26</v>
      </c>
      <c r="IE148" s="21" t="s">
        <v>419</v>
      </c>
    </row>
    <row r="149" spans="1:238" s="21" customFormat="1" ht="93.75" customHeight="1">
      <c r="A149" s="30">
        <v>2.36</v>
      </c>
      <c r="B149" s="75" t="s">
        <v>411</v>
      </c>
      <c r="C149" s="66" t="s">
        <v>488</v>
      </c>
      <c r="D149" s="79"/>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1"/>
      <c r="HZ149" s="22"/>
      <c r="IA149" s="22">
        <v>2.36</v>
      </c>
      <c r="IB149" s="22" t="s">
        <v>411</v>
      </c>
      <c r="IC149" s="22" t="s">
        <v>488</v>
      </c>
      <c r="ID149" s="22"/>
    </row>
    <row r="150" spans="1:239" s="21" customFormat="1" ht="31.5">
      <c r="A150" s="30">
        <v>2.37</v>
      </c>
      <c r="B150" s="75" t="s">
        <v>412</v>
      </c>
      <c r="C150" s="66" t="s">
        <v>489</v>
      </c>
      <c r="D150" s="67">
        <v>3.24</v>
      </c>
      <c r="E150" s="68" t="s">
        <v>418</v>
      </c>
      <c r="F150" s="67">
        <v>1162.25</v>
      </c>
      <c r="G150" s="56"/>
      <c r="H150" s="57"/>
      <c r="I150" s="58" t="s">
        <v>34</v>
      </c>
      <c r="J150" s="59">
        <f t="shared" si="0"/>
        <v>1</v>
      </c>
      <c r="K150" s="57" t="s">
        <v>35</v>
      </c>
      <c r="L150" s="57" t="s">
        <v>4</v>
      </c>
      <c r="M150" s="60"/>
      <c r="N150" s="57"/>
      <c r="O150" s="57"/>
      <c r="P150" s="61"/>
      <c r="Q150" s="57"/>
      <c r="R150" s="57"/>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5">
        <f t="shared" si="1"/>
        <v>3766</v>
      </c>
      <c r="BB150" s="63">
        <f t="shared" si="2"/>
        <v>3766</v>
      </c>
      <c r="BC150" s="64" t="str">
        <f t="shared" si="3"/>
        <v>INR  Three Thousand Seven Hundred &amp; Sixty Six  Only</v>
      </c>
      <c r="HZ150" s="22"/>
      <c r="IA150" s="22">
        <v>2.37</v>
      </c>
      <c r="IB150" s="22" t="s">
        <v>412</v>
      </c>
      <c r="IC150" s="22" t="s">
        <v>489</v>
      </c>
      <c r="ID150" s="22">
        <v>3.24</v>
      </c>
      <c r="IE150" s="21" t="s">
        <v>418</v>
      </c>
    </row>
    <row r="151" spans="1:238" s="21" customFormat="1" ht="15.75">
      <c r="A151" s="30">
        <v>2.38</v>
      </c>
      <c r="B151" s="75" t="s">
        <v>413</v>
      </c>
      <c r="C151" s="66" t="s">
        <v>490</v>
      </c>
      <c r="D151" s="79"/>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1"/>
      <c r="HZ151" s="22"/>
      <c r="IA151" s="22">
        <v>2.38</v>
      </c>
      <c r="IB151" s="22" t="s">
        <v>413</v>
      </c>
      <c r="IC151" s="22" t="s">
        <v>490</v>
      </c>
      <c r="ID151" s="22"/>
    </row>
    <row r="152" spans="1:239" s="21" customFormat="1" ht="248.25" customHeight="1">
      <c r="A152" s="30">
        <v>2.39</v>
      </c>
      <c r="B152" s="75" t="s">
        <v>414</v>
      </c>
      <c r="C152" s="66" t="s">
        <v>491</v>
      </c>
      <c r="D152" s="67">
        <v>41.86</v>
      </c>
      <c r="E152" s="68" t="s">
        <v>53</v>
      </c>
      <c r="F152" s="67">
        <v>509.9</v>
      </c>
      <c r="G152" s="56"/>
      <c r="H152" s="57"/>
      <c r="I152" s="58" t="s">
        <v>34</v>
      </c>
      <c r="J152" s="59">
        <f t="shared" si="0"/>
        <v>1</v>
      </c>
      <c r="K152" s="57" t="s">
        <v>35</v>
      </c>
      <c r="L152" s="57" t="s">
        <v>4</v>
      </c>
      <c r="M152" s="60"/>
      <c r="N152" s="57"/>
      <c r="O152" s="57"/>
      <c r="P152" s="61"/>
      <c r="Q152" s="57"/>
      <c r="R152" s="57"/>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2"/>
      <c r="BA152" s="65">
        <f t="shared" si="1"/>
        <v>21344</v>
      </c>
      <c r="BB152" s="63">
        <f t="shared" si="2"/>
        <v>21344</v>
      </c>
      <c r="BC152" s="64" t="str">
        <f t="shared" si="3"/>
        <v>INR  Twenty One Thousand Three Hundred &amp; Forty Four  Only</v>
      </c>
      <c r="HZ152" s="22"/>
      <c r="IA152" s="22">
        <v>2.39</v>
      </c>
      <c r="IB152" s="35" t="s">
        <v>414</v>
      </c>
      <c r="IC152" s="22" t="s">
        <v>491</v>
      </c>
      <c r="ID152" s="22">
        <v>41.86</v>
      </c>
      <c r="IE152" s="21" t="s">
        <v>53</v>
      </c>
    </row>
    <row r="153" spans="1:239" s="21" customFormat="1" ht="409.5">
      <c r="A153" s="30">
        <v>2.4</v>
      </c>
      <c r="B153" s="75" t="s">
        <v>415</v>
      </c>
      <c r="C153" s="66" t="s">
        <v>492</v>
      </c>
      <c r="D153" s="67">
        <v>170.52</v>
      </c>
      <c r="E153" s="68" t="s">
        <v>422</v>
      </c>
      <c r="F153" s="67">
        <v>153.7</v>
      </c>
      <c r="G153" s="56"/>
      <c r="H153" s="57"/>
      <c r="I153" s="58" t="s">
        <v>34</v>
      </c>
      <c r="J153" s="59">
        <f t="shared" si="0"/>
        <v>1</v>
      </c>
      <c r="K153" s="57" t="s">
        <v>35</v>
      </c>
      <c r="L153" s="57" t="s">
        <v>4</v>
      </c>
      <c r="M153" s="60"/>
      <c r="N153" s="57"/>
      <c r="O153" s="57"/>
      <c r="P153" s="61"/>
      <c r="Q153" s="57"/>
      <c r="R153" s="57"/>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2"/>
      <c r="BA153" s="65">
        <f t="shared" si="1"/>
        <v>26209</v>
      </c>
      <c r="BB153" s="63">
        <f t="shared" si="2"/>
        <v>26209</v>
      </c>
      <c r="BC153" s="64" t="str">
        <f t="shared" si="3"/>
        <v>INR  Twenty Six Thousand Two Hundred &amp; Nine  Only</v>
      </c>
      <c r="HZ153" s="22"/>
      <c r="IA153" s="22">
        <v>2.4</v>
      </c>
      <c r="IB153" s="35" t="s">
        <v>415</v>
      </c>
      <c r="IC153" s="22" t="s">
        <v>492</v>
      </c>
      <c r="ID153" s="22">
        <v>170.52</v>
      </c>
      <c r="IE153" s="21" t="s">
        <v>422</v>
      </c>
    </row>
    <row r="154" spans="1:239" s="21" customFormat="1" ht="37.5" customHeight="1">
      <c r="A154" s="30">
        <v>2.41</v>
      </c>
      <c r="B154" s="75" t="s">
        <v>416</v>
      </c>
      <c r="C154" s="66" t="s">
        <v>493</v>
      </c>
      <c r="D154" s="67">
        <v>5</v>
      </c>
      <c r="E154" s="68" t="s">
        <v>100</v>
      </c>
      <c r="F154" s="67">
        <v>1125.82</v>
      </c>
      <c r="G154" s="56"/>
      <c r="H154" s="57"/>
      <c r="I154" s="58" t="s">
        <v>34</v>
      </c>
      <c r="J154" s="59">
        <f t="shared" si="0"/>
        <v>1</v>
      </c>
      <c r="K154" s="57" t="s">
        <v>35</v>
      </c>
      <c r="L154" s="57" t="s">
        <v>4</v>
      </c>
      <c r="M154" s="60"/>
      <c r="N154" s="57"/>
      <c r="O154" s="57"/>
      <c r="P154" s="61"/>
      <c r="Q154" s="57"/>
      <c r="R154" s="57"/>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5">
        <f t="shared" si="1"/>
        <v>5629</v>
      </c>
      <c r="BB154" s="63">
        <f t="shared" si="2"/>
        <v>5629</v>
      </c>
      <c r="BC154" s="64" t="str">
        <f t="shared" si="3"/>
        <v>INR  Five Thousand Six Hundred &amp; Twenty Nine  Only</v>
      </c>
      <c r="HZ154" s="22"/>
      <c r="IA154" s="22">
        <v>2.41</v>
      </c>
      <c r="IB154" s="35" t="s">
        <v>416</v>
      </c>
      <c r="IC154" s="22" t="s">
        <v>493</v>
      </c>
      <c r="ID154" s="22">
        <v>5</v>
      </c>
      <c r="IE154" s="21" t="s">
        <v>100</v>
      </c>
    </row>
    <row r="155" spans="1:238" s="21" customFormat="1" ht="94.5">
      <c r="A155" s="30">
        <v>2.42</v>
      </c>
      <c r="B155" s="74" t="s">
        <v>163</v>
      </c>
      <c r="C155" s="66" t="s">
        <v>494</v>
      </c>
      <c r="D155" s="79"/>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1"/>
      <c r="HZ155" s="22"/>
      <c r="IA155" s="22">
        <v>2.42</v>
      </c>
      <c r="IB155" s="22" t="s">
        <v>163</v>
      </c>
      <c r="IC155" s="22" t="s">
        <v>494</v>
      </c>
      <c r="ID155" s="22"/>
    </row>
    <row r="156" spans="1:239" s="21" customFormat="1" ht="28.5">
      <c r="A156" s="30">
        <v>2.43</v>
      </c>
      <c r="B156" s="74" t="s">
        <v>164</v>
      </c>
      <c r="C156" s="66" t="s">
        <v>495</v>
      </c>
      <c r="D156" s="69">
        <v>12</v>
      </c>
      <c r="E156" s="70" t="s">
        <v>283</v>
      </c>
      <c r="F156" s="71">
        <v>1617.71</v>
      </c>
      <c r="G156" s="56"/>
      <c r="H156" s="57"/>
      <c r="I156" s="58" t="s">
        <v>34</v>
      </c>
      <c r="J156" s="59">
        <f t="shared" si="0"/>
        <v>1</v>
      </c>
      <c r="K156" s="57" t="s">
        <v>35</v>
      </c>
      <c r="L156" s="57" t="s">
        <v>4</v>
      </c>
      <c r="M156" s="60"/>
      <c r="N156" s="57"/>
      <c r="O156" s="57"/>
      <c r="P156" s="61"/>
      <c r="Q156" s="57"/>
      <c r="R156" s="57"/>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2"/>
      <c r="BA156" s="65">
        <f t="shared" si="1"/>
        <v>19413</v>
      </c>
      <c r="BB156" s="63">
        <f t="shared" si="2"/>
        <v>19413</v>
      </c>
      <c r="BC156" s="64" t="str">
        <f t="shared" si="3"/>
        <v>INR  Nineteen Thousand Four Hundred &amp; Thirteen  Only</v>
      </c>
      <c r="HZ156" s="22"/>
      <c r="IA156" s="22">
        <v>2.43</v>
      </c>
      <c r="IB156" s="22" t="s">
        <v>164</v>
      </c>
      <c r="IC156" s="22" t="s">
        <v>495</v>
      </c>
      <c r="ID156" s="22">
        <v>12</v>
      </c>
      <c r="IE156" s="21" t="s">
        <v>283</v>
      </c>
    </row>
    <row r="157" spans="1:238" s="21" customFormat="1" ht="78.75">
      <c r="A157" s="30">
        <v>2.44</v>
      </c>
      <c r="B157" s="74" t="s">
        <v>423</v>
      </c>
      <c r="C157" s="66" t="s">
        <v>496</v>
      </c>
      <c r="D157" s="79"/>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1"/>
      <c r="HZ157" s="22"/>
      <c r="IA157" s="22">
        <v>2.44</v>
      </c>
      <c r="IB157" s="22" t="s">
        <v>423</v>
      </c>
      <c r="IC157" s="22" t="s">
        <v>496</v>
      </c>
      <c r="ID157" s="22"/>
    </row>
    <row r="158" spans="1:239" s="21" customFormat="1" ht="28.5">
      <c r="A158" s="30">
        <v>2.45</v>
      </c>
      <c r="B158" s="74" t="s">
        <v>164</v>
      </c>
      <c r="C158" s="66" t="s">
        <v>497</v>
      </c>
      <c r="D158" s="69">
        <v>18</v>
      </c>
      <c r="E158" s="70" t="s">
        <v>283</v>
      </c>
      <c r="F158" s="71">
        <v>783.87</v>
      </c>
      <c r="G158" s="56"/>
      <c r="H158" s="57"/>
      <c r="I158" s="58" t="s">
        <v>34</v>
      </c>
      <c r="J158" s="59">
        <f t="shared" si="0"/>
        <v>1</v>
      </c>
      <c r="K158" s="57" t="s">
        <v>35</v>
      </c>
      <c r="L158" s="57" t="s">
        <v>4</v>
      </c>
      <c r="M158" s="60"/>
      <c r="N158" s="57"/>
      <c r="O158" s="57"/>
      <c r="P158" s="61"/>
      <c r="Q158" s="57"/>
      <c r="R158" s="57"/>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2"/>
      <c r="BA158" s="65">
        <f t="shared" si="1"/>
        <v>14110</v>
      </c>
      <c r="BB158" s="63">
        <f t="shared" si="2"/>
        <v>14110</v>
      </c>
      <c r="BC158" s="64" t="str">
        <f t="shared" si="3"/>
        <v>INR  Fourteen Thousand One Hundred &amp; Ten  Only</v>
      </c>
      <c r="HZ158" s="22"/>
      <c r="IA158" s="22">
        <v>2.45</v>
      </c>
      <c r="IB158" s="22" t="s">
        <v>164</v>
      </c>
      <c r="IC158" s="22" t="s">
        <v>497</v>
      </c>
      <c r="ID158" s="22">
        <v>18</v>
      </c>
      <c r="IE158" s="21" t="s">
        <v>283</v>
      </c>
    </row>
    <row r="159" spans="1:238" s="21" customFormat="1" ht="47.25">
      <c r="A159" s="30">
        <v>2.46</v>
      </c>
      <c r="B159" s="74" t="s">
        <v>165</v>
      </c>
      <c r="C159" s="66" t="s">
        <v>498</v>
      </c>
      <c r="D159" s="79"/>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1"/>
      <c r="HZ159" s="22"/>
      <c r="IA159" s="22">
        <v>2.46</v>
      </c>
      <c r="IB159" s="22" t="s">
        <v>165</v>
      </c>
      <c r="IC159" s="22" t="s">
        <v>498</v>
      </c>
      <c r="ID159" s="22"/>
    </row>
    <row r="160" spans="1:239" s="21" customFormat="1" ht="28.5">
      <c r="A160" s="30">
        <v>2.47</v>
      </c>
      <c r="B160" s="74" t="s">
        <v>166</v>
      </c>
      <c r="C160" s="66" t="s">
        <v>499</v>
      </c>
      <c r="D160" s="69">
        <v>100</v>
      </c>
      <c r="E160" s="70" t="s">
        <v>478</v>
      </c>
      <c r="F160" s="71">
        <v>83.3</v>
      </c>
      <c r="G160" s="56"/>
      <c r="H160" s="57"/>
      <c r="I160" s="58" t="s">
        <v>34</v>
      </c>
      <c r="J160" s="59">
        <f t="shared" si="0"/>
        <v>1</v>
      </c>
      <c r="K160" s="57" t="s">
        <v>35</v>
      </c>
      <c r="L160" s="57" t="s">
        <v>4</v>
      </c>
      <c r="M160" s="60"/>
      <c r="N160" s="57"/>
      <c r="O160" s="57"/>
      <c r="P160" s="61"/>
      <c r="Q160" s="57"/>
      <c r="R160" s="57"/>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2"/>
      <c r="BA160" s="65">
        <f t="shared" si="1"/>
        <v>8330</v>
      </c>
      <c r="BB160" s="63">
        <f t="shared" si="2"/>
        <v>8330</v>
      </c>
      <c r="BC160" s="64" t="str">
        <f t="shared" si="3"/>
        <v>INR  Eight Thousand Three Hundred &amp; Thirty  Only</v>
      </c>
      <c r="HZ160" s="22"/>
      <c r="IA160" s="22">
        <v>2.47</v>
      </c>
      <c r="IB160" s="22" t="s">
        <v>166</v>
      </c>
      <c r="IC160" s="22" t="s">
        <v>499</v>
      </c>
      <c r="ID160" s="22">
        <v>100</v>
      </c>
      <c r="IE160" s="21" t="s">
        <v>478</v>
      </c>
    </row>
    <row r="161" spans="1:239" s="21" customFormat="1" ht="28.5">
      <c r="A161" s="30">
        <v>2.48</v>
      </c>
      <c r="B161" s="74" t="s">
        <v>424</v>
      </c>
      <c r="C161" s="66" t="s">
        <v>500</v>
      </c>
      <c r="D161" s="69">
        <v>150</v>
      </c>
      <c r="E161" s="70" t="s">
        <v>478</v>
      </c>
      <c r="F161" s="71">
        <v>120.12</v>
      </c>
      <c r="G161" s="56"/>
      <c r="H161" s="57"/>
      <c r="I161" s="58" t="s">
        <v>34</v>
      </c>
      <c r="J161" s="59">
        <f t="shared" si="0"/>
        <v>1</v>
      </c>
      <c r="K161" s="57" t="s">
        <v>35</v>
      </c>
      <c r="L161" s="57" t="s">
        <v>4</v>
      </c>
      <c r="M161" s="60"/>
      <c r="N161" s="57"/>
      <c r="O161" s="57"/>
      <c r="P161" s="61"/>
      <c r="Q161" s="57"/>
      <c r="R161" s="57"/>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5">
        <f t="shared" si="1"/>
        <v>18018</v>
      </c>
      <c r="BB161" s="63">
        <f t="shared" si="2"/>
        <v>18018</v>
      </c>
      <c r="BC161" s="64" t="str">
        <f t="shared" si="3"/>
        <v>INR  Eighteen Thousand  &amp;Eighteen  Only</v>
      </c>
      <c r="HZ161" s="22"/>
      <c r="IA161" s="22">
        <v>2.48</v>
      </c>
      <c r="IB161" s="22" t="s">
        <v>424</v>
      </c>
      <c r="IC161" s="22" t="s">
        <v>500</v>
      </c>
      <c r="ID161" s="22">
        <v>150</v>
      </c>
      <c r="IE161" s="21" t="s">
        <v>478</v>
      </c>
    </row>
    <row r="162" spans="1:239" s="21" customFormat="1" ht="28.5">
      <c r="A162" s="30">
        <v>2.49</v>
      </c>
      <c r="B162" s="74" t="s">
        <v>167</v>
      </c>
      <c r="C162" s="66" t="s">
        <v>501</v>
      </c>
      <c r="D162" s="69">
        <v>300</v>
      </c>
      <c r="E162" s="70" t="s">
        <v>478</v>
      </c>
      <c r="F162" s="71">
        <v>180.62</v>
      </c>
      <c r="G162" s="56"/>
      <c r="H162" s="57"/>
      <c r="I162" s="58" t="s">
        <v>34</v>
      </c>
      <c r="J162" s="59">
        <f t="shared" si="0"/>
        <v>1</v>
      </c>
      <c r="K162" s="57" t="s">
        <v>35</v>
      </c>
      <c r="L162" s="57" t="s">
        <v>4</v>
      </c>
      <c r="M162" s="60"/>
      <c r="N162" s="57"/>
      <c r="O162" s="57"/>
      <c r="P162" s="61"/>
      <c r="Q162" s="57"/>
      <c r="R162" s="57"/>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2"/>
      <c r="BA162" s="65">
        <f t="shared" si="1"/>
        <v>54186</v>
      </c>
      <c r="BB162" s="63">
        <f t="shared" si="2"/>
        <v>54186</v>
      </c>
      <c r="BC162" s="64" t="str">
        <f t="shared" si="3"/>
        <v>INR  Fifty Four Thousand One Hundred &amp; Eighty Six  Only</v>
      </c>
      <c r="HZ162" s="22"/>
      <c r="IA162" s="22">
        <v>2.49</v>
      </c>
      <c r="IB162" s="22" t="s">
        <v>167</v>
      </c>
      <c r="IC162" s="22" t="s">
        <v>501</v>
      </c>
      <c r="ID162" s="22">
        <v>300</v>
      </c>
      <c r="IE162" s="21" t="s">
        <v>478</v>
      </c>
    </row>
    <row r="163" spans="1:239" s="21" customFormat="1" ht="28.5">
      <c r="A163" s="30">
        <v>2.5</v>
      </c>
      <c r="B163" s="76" t="s">
        <v>425</v>
      </c>
      <c r="C163" s="66" t="s">
        <v>502</v>
      </c>
      <c r="D163" s="72">
        <v>10</v>
      </c>
      <c r="E163" s="73" t="s">
        <v>479</v>
      </c>
      <c r="F163" s="71">
        <v>979.4</v>
      </c>
      <c r="G163" s="56"/>
      <c r="H163" s="57"/>
      <c r="I163" s="58" t="s">
        <v>34</v>
      </c>
      <c r="J163" s="59">
        <f t="shared" si="0"/>
        <v>1</v>
      </c>
      <c r="K163" s="57" t="s">
        <v>35</v>
      </c>
      <c r="L163" s="57" t="s">
        <v>4</v>
      </c>
      <c r="M163" s="60"/>
      <c r="N163" s="57"/>
      <c r="O163" s="57"/>
      <c r="P163" s="61"/>
      <c r="Q163" s="57"/>
      <c r="R163" s="57"/>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5">
        <f t="shared" si="1"/>
        <v>9794</v>
      </c>
      <c r="BB163" s="63">
        <f t="shared" si="2"/>
        <v>9794</v>
      </c>
      <c r="BC163" s="64" t="str">
        <f t="shared" si="3"/>
        <v>INR  Nine Thousand Seven Hundred &amp; Ninety Four  Only</v>
      </c>
      <c r="HZ163" s="22"/>
      <c r="IA163" s="22">
        <v>2.5</v>
      </c>
      <c r="IB163" s="22" t="s">
        <v>425</v>
      </c>
      <c r="IC163" s="22" t="s">
        <v>502</v>
      </c>
      <c r="ID163" s="22">
        <v>10</v>
      </c>
      <c r="IE163" s="21" t="s">
        <v>479</v>
      </c>
    </row>
    <row r="164" spans="1:239" s="21" customFormat="1" ht="28.5">
      <c r="A164" s="30">
        <v>2.51</v>
      </c>
      <c r="B164" s="76" t="s">
        <v>426</v>
      </c>
      <c r="C164" s="66" t="s">
        <v>503</v>
      </c>
      <c r="D164" s="72">
        <v>20</v>
      </c>
      <c r="E164" s="73" t="s">
        <v>479</v>
      </c>
      <c r="F164" s="71">
        <v>1523.89</v>
      </c>
      <c r="G164" s="56"/>
      <c r="H164" s="57"/>
      <c r="I164" s="58" t="s">
        <v>34</v>
      </c>
      <c r="J164" s="59">
        <f t="shared" si="0"/>
        <v>1</v>
      </c>
      <c r="K164" s="57" t="s">
        <v>35</v>
      </c>
      <c r="L164" s="57" t="s">
        <v>4</v>
      </c>
      <c r="M164" s="60"/>
      <c r="N164" s="57"/>
      <c r="O164" s="57"/>
      <c r="P164" s="61"/>
      <c r="Q164" s="57"/>
      <c r="R164" s="57"/>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2"/>
      <c r="BA164" s="65">
        <f t="shared" si="1"/>
        <v>30478</v>
      </c>
      <c r="BB164" s="63">
        <f t="shared" si="2"/>
        <v>30478</v>
      </c>
      <c r="BC164" s="64" t="str">
        <f t="shared" si="3"/>
        <v>INR  Thirty Thousand Four Hundred &amp; Seventy Eight  Only</v>
      </c>
      <c r="HZ164" s="22"/>
      <c r="IA164" s="22">
        <v>2.51</v>
      </c>
      <c r="IB164" s="22" t="s">
        <v>426</v>
      </c>
      <c r="IC164" s="22" t="s">
        <v>503</v>
      </c>
      <c r="ID164" s="22">
        <v>20</v>
      </c>
      <c r="IE164" s="21" t="s">
        <v>479</v>
      </c>
    </row>
    <row r="165" spans="1:238" s="21" customFormat="1" ht="63">
      <c r="A165" s="30">
        <v>2.52</v>
      </c>
      <c r="B165" s="74" t="s">
        <v>177</v>
      </c>
      <c r="C165" s="66" t="s">
        <v>504</v>
      </c>
      <c r="D165" s="79"/>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1"/>
      <c r="HZ165" s="22"/>
      <c r="IA165" s="22">
        <v>2.52</v>
      </c>
      <c r="IB165" s="22" t="s">
        <v>177</v>
      </c>
      <c r="IC165" s="22" t="s">
        <v>504</v>
      </c>
      <c r="ID165" s="22"/>
    </row>
    <row r="166" spans="1:239" s="21" customFormat="1" ht="28.5">
      <c r="A166" s="30">
        <v>2.53</v>
      </c>
      <c r="B166" s="74" t="s">
        <v>179</v>
      </c>
      <c r="C166" s="66" t="s">
        <v>505</v>
      </c>
      <c r="D166" s="69">
        <v>80</v>
      </c>
      <c r="E166" s="70" t="s">
        <v>478</v>
      </c>
      <c r="F166" s="71">
        <v>224.46</v>
      </c>
      <c r="G166" s="56"/>
      <c r="H166" s="57"/>
      <c r="I166" s="58" t="s">
        <v>34</v>
      </c>
      <c r="J166" s="59">
        <f t="shared" si="0"/>
        <v>1</v>
      </c>
      <c r="K166" s="57" t="s">
        <v>35</v>
      </c>
      <c r="L166" s="57" t="s">
        <v>4</v>
      </c>
      <c r="M166" s="60"/>
      <c r="N166" s="57"/>
      <c r="O166" s="57"/>
      <c r="P166" s="61"/>
      <c r="Q166" s="57"/>
      <c r="R166" s="57"/>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2"/>
      <c r="BA166" s="65">
        <f t="shared" si="1"/>
        <v>17957</v>
      </c>
      <c r="BB166" s="63">
        <f t="shared" si="2"/>
        <v>17957</v>
      </c>
      <c r="BC166" s="64" t="str">
        <f t="shared" si="3"/>
        <v>INR  Seventeen Thousand Nine Hundred &amp; Fifty Seven  Only</v>
      </c>
      <c r="HZ166" s="22"/>
      <c r="IA166" s="22">
        <v>2.53</v>
      </c>
      <c r="IB166" s="22" t="s">
        <v>179</v>
      </c>
      <c r="IC166" s="22" t="s">
        <v>505</v>
      </c>
      <c r="ID166" s="22">
        <v>80</v>
      </c>
      <c r="IE166" s="21" t="s">
        <v>478</v>
      </c>
    </row>
    <row r="167" spans="1:239" s="21" customFormat="1" ht="28.5">
      <c r="A167" s="30">
        <v>2.54</v>
      </c>
      <c r="B167" s="74" t="s">
        <v>427</v>
      </c>
      <c r="C167" s="66" t="s">
        <v>506</v>
      </c>
      <c r="D167" s="69">
        <v>30</v>
      </c>
      <c r="E167" s="70" t="s">
        <v>478</v>
      </c>
      <c r="F167" s="71">
        <v>285.84</v>
      </c>
      <c r="G167" s="56"/>
      <c r="H167" s="57"/>
      <c r="I167" s="58" t="s">
        <v>34</v>
      </c>
      <c r="J167" s="59">
        <f t="shared" si="0"/>
        <v>1</v>
      </c>
      <c r="K167" s="57" t="s">
        <v>35</v>
      </c>
      <c r="L167" s="57" t="s">
        <v>4</v>
      </c>
      <c r="M167" s="60"/>
      <c r="N167" s="57"/>
      <c r="O167" s="57"/>
      <c r="P167" s="61"/>
      <c r="Q167" s="57"/>
      <c r="R167" s="57"/>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2"/>
      <c r="BA167" s="65">
        <f t="shared" si="1"/>
        <v>8575</v>
      </c>
      <c r="BB167" s="63">
        <f t="shared" si="2"/>
        <v>8575</v>
      </c>
      <c r="BC167" s="64" t="str">
        <f t="shared" si="3"/>
        <v>INR  Eight Thousand Five Hundred &amp; Seventy Five  Only</v>
      </c>
      <c r="HZ167" s="22"/>
      <c r="IA167" s="22">
        <v>2.54</v>
      </c>
      <c r="IB167" s="22" t="s">
        <v>427</v>
      </c>
      <c r="IC167" s="22" t="s">
        <v>506</v>
      </c>
      <c r="ID167" s="22">
        <v>30</v>
      </c>
      <c r="IE167" s="21" t="s">
        <v>478</v>
      </c>
    </row>
    <row r="168" spans="1:239" s="21" customFormat="1" ht="28.5">
      <c r="A168" s="30">
        <v>2.55</v>
      </c>
      <c r="B168" s="74" t="s">
        <v>428</v>
      </c>
      <c r="C168" s="66" t="s">
        <v>507</v>
      </c>
      <c r="D168" s="69">
        <v>15</v>
      </c>
      <c r="E168" s="70" t="s">
        <v>478</v>
      </c>
      <c r="F168" s="71">
        <v>412.1</v>
      </c>
      <c r="G168" s="56"/>
      <c r="H168" s="57"/>
      <c r="I168" s="58" t="s">
        <v>34</v>
      </c>
      <c r="J168" s="59">
        <f t="shared" si="0"/>
        <v>1</v>
      </c>
      <c r="K168" s="57" t="s">
        <v>35</v>
      </c>
      <c r="L168" s="57" t="s">
        <v>4</v>
      </c>
      <c r="M168" s="60"/>
      <c r="N168" s="57"/>
      <c r="O168" s="57"/>
      <c r="P168" s="61"/>
      <c r="Q168" s="57"/>
      <c r="R168" s="57"/>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5">
        <f t="shared" si="1"/>
        <v>6182</v>
      </c>
      <c r="BB168" s="63">
        <f t="shared" si="2"/>
        <v>6182</v>
      </c>
      <c r="BC168" s="64" t="str">
        <f t="shared" si="3"/>
        <v>INR  Six Thousand One Hundred &amp; Eighty Two  Only</v>
      </c>
      <c r="HZ168" s="22"/>
      <c r="IA168" s="22">
        <v>2.55</v>
      </c>
      <c r="IB168" s="22" t="s">
        <v>428</v>
      </c>
      <c r="IC168" s="22" t="s">
        <v>507</v>
      </c>
      <c r="ID168" s="22">
        <v>15</v>
      </c>
      <c r="IE168" s="21" t="s">
        <v>478</v>
      </c>
    </row>
    <row r="169" spans="1:238" s="21" customFormat="1" ht="31.5">
      <c r="A169" s="30">
        <v>2.56</v>
      </c>
      <c r="B169" s="76" t="s">
        <v>429</v>
      </c>
      <c r="C169" s="66" t="s">
        <v>508</v>
      </c>
      <c r="D169" s="79"/>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1"/>
      <c r="HZ169" s="22"/>
      <c r="IA169" s="22">
        <v>2.56</v>
      </c>
      <c r="IB169" s="22" t="s">
        <v>429</v>
      </c>
      <c r="IC169" s="22" t="s">
        <v>508</v>
      </c>
      <c r="ID169" s="22"/>
    </row>
    <row r="170" spans="1:239" s="21" customFormat="1" ht="15.75">
      <c r="A170" s="30">
        <v>2.57</v>
      </c>
      <c r="B170" s="76" t="s">
        <v>430</v>
      </c>
      <c r="C170" s="66" t="s">
        <v>509</v>
      </c>
      <c r="D170" s="72">
        <v>10</v>
      </c>
      <c r="E170" s="73" t="s">
        <v>479</v>
      </c>
      <c r="F170" s="71">
        <v>71.02</v>
      </c>
      <c r="G170" s="56"/>
      <c r="H170" s="57"/>
      <c r="I170" s="58" t="s">
        <v>34</v>
      </c>
      <c r="J170" s="59">
        <f t="shared" si="0"/>
        <v>1</v>
      </c>
      <c r="K170" s="57" t="s">
        <v>35</v>
      </c>
      <c r="L170" s="57" t="s">
        <v>4</v>
      </c>
      <c r="M170" s="60"/>
      <c r="N170" s="57"/>
      <c r="O170" s="57"/>
      <c r="P170" s="61"/>
      <c r="Q170" s="57"/>
      <c r="R170" s="57"/>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5">
        <f t="shared" si="1"/>
        <v>710</v>
      </c>
      <c r="BB170" s="63">
        <f t="shared" si="2"/>
        <v>710</v>
      </c>
      <c r="BC170" s="64" t="str">
        <f t="shared" si="3"/>
        <v>INR  Seven Hundred &amp; Ten  Only</v>
      </c>
      <c r="HZ170" s="22"/>
      <c r="IA170" s="22">
        <v>2.57</v>
      </c>
      <c r="IB170" s="22" t="s">
        <v>430</v>
      </c>
      <c r="IC170" s="22" t="s">
        <v>509</v>
      </c>
      <c r="ID170" s="22">
        <v>10</v>
      </c>
      <c r="IE170" s="21" t="s">
        <v>479</v>
      </c>
    </row>
    <row r="171" spans="1:239" s="21" customFormat="1" ht="28.5">
      <c r="A171" s="30">
        <v>2.58</v>
      </c>
      <c r="B171" s="76" t="s">
        <v>431</v>
      </c>
      <c r="C171" s="66" t="s">
        <v>510</v>
      </c>
      <c r="D171" s="72">
        <v>10</v>
      </c>
      <c r="E171" s="73" t="s">
        <v>479</v>
      </c>
      <c r="F171" s="71">
        <v>83.3</v>
      </c>
      <c r="G171" s="56"/>
      <c r="H171" s="57"/>
      <c r="I171" s="58" t="s">
        <v>34</v>
      </c>
      <c r="J171" s="59">
        <f t="shared" si="0"/>
        <v>1</v>
      </c>
      <c r="K171" s="57" t="s">
        <v>35</v>
      </c>
      <c r="L171" s="57" t="s">
        <v>4</v>
      </c>
      <c r="M171" s="60"/>
      <c r="N171" s="57"/>
      <c r="O171" s="57"/>
      <c r="P171" s="61"/>
      <c r="Q171" s="57"/>
      <c r="R171" s="57"/>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5">
        <f t="shared" si="1"/>
        <v>833</v>
      </c>
      <c r="BB171" s="63">
        <f t="shared" si="2"/>
        <v>833</v>
      </c>
      <c r="BC171" s="64" t="str">
        <f t="shared" si="3"/>
        <v>INR  Eight Hundred &amp; Thirty Three  Only</v>
      </c>
      <c r="HZ171" s="22"/>
      <c r="IA171" s="22">
        <v>2.58</v>
      </c>
      <c r="IB171" s="22" t="s">
        <v>431</v>
      </c>
      <c r="IC171" s="22" t="s">
        <v>510</v>
      </c>
      <c r="ID171" s="22">
        <v>10</v>
      </c>
      <c r="IE171" s="21" t="s">
        <v>479</v>
      </c>
    </row>
    <row r="172" spans="1:239" s="21" customFormat="1" ht="47.25">
      <c r="A172" s="30">
        <v>2.59</v>
      </c>
      <c r="B172" s="76" t="s">
        <v>432</v>
      </c>
      <c r="C172" s="66" t="s">
        <v>511</v>
      </c>
      <c r="D172" s="72">
        <v>2</v>
      </c>
      <c r="E172" s="73" t="s">
        <v>279</v>
      </c>
      <c r="F172" s="71">
        <v>7051.29</v>
      </c>
      <c r="G172" s="56"/>
      <c r="H172" s="57"/>
      <c r="I172" s="58" t="s">
        <v>34</v>
      </c>
      <c r="J172" s="59">
        <f t="shared" si="0"/>
        <v>1</v>
      </c>
      <c r="K172" s="57" t="s">
        <v>35</v>
      </c>
      <c r="L172" s="57" t="s">
        <v>4</v>
      </c>
      <c r="M172" s="60"/>
      <c r="N172" s="57"/>
      <c r="O172" s="57"/>
      <c r="P172" s="61"/>
      <c r="Q172" s="57"/>
      <c r="R172" s="57"/>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2"/>
      <c r="BA172" s="65">
        <f t="shared" si="1"/>
        <v>14103</v>
      </c>
      <c r="BB172" s="63">
        <f t="shared" si="2"/>
        <v>14103</v>
      </c>
      <c r="BC172" s="64" t="str">
        <f t="shared" si="3"/>
        <v>INR  Fourteen Thousand One Hundred &amp; Three  Only</v>
      </c>
      <c r="HZ172" s="22"/>
      <c r="IA172" s="22">
        <v>2.59</v>
      </c>
      <c r="IB172" s="22" t="s">
        <v>432</v>
      </c>
      <c r="IC172" s="22" t="s">
        <v>511</v>
      </c>
      <c r="ID172" s="22">
        <v>2</v>
      </c>
      <c r="IE172" s="21" t="s">
        <v>279</v>
      </c>
    </row>
    <row r="173" spans="1:239" s="21" customFormat="1" ht="31.5">
      <c r="A173" s="30">
        <v>2.6</v>
      </c>
      <c r="B173" s="76" t="s">
        <v>433</v>
      </c>
      <c r="C173" s="66" t="s">
        <v>512</v>
      </c>
      <c r="D173" s="72">
        <v>30</v>
      </c>
      <c r="E173" s="73" t="s">
        <v>479</v>
      </c>
      <c r="F173" s="71">
        <v>227.97</v>
      </c>
      <c r="G173" s="56"/>
      <c r="H173" s="57"/>
      <c r="I173" s="58" t="s">
        <v>34</v>
      </c>
      <c r="J173" s="59">
        <f t="shared" si="0"/>
        <v>1</v>
      </c>
      <c r="K173" s="57" t="s">
        <v>35</v>
      </c>
      <c r="L173" s="57" t="s">
        <v>4</v>
      </c>
      <c r="M173" s="60"/>
      <c r="N173" s="57"/>
      <c r="O173" s="57"/>
      <c r="P173" s="61"/>
      <c r="Q173" s="57"/>
      <c r="R173" s="57"/>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2"/>
      <c r="BA173" s="65">
        <f t="shared" si="1"/>
        <v>6839</v>
      </c>
      <c r="BB173" s="63">
        <f t="shared" si="2"/>
        <v>6839</v>
      </c>
      <c r="BC173" s="64" t="str">
        <f t="shared" si="3"/>
        <v>INR  Six Thousand Eight Hundred &amp; Thirty Nine  Only</v>
      </c>
      <c r="HZ173" s="22"/>
      <c r="IA173" s="22">
        <v>2.6</v>
      </c>
      <c r="IB173" s="22" t="s">
        <v>433</v>
      </c>
      <c r="IC173" s="22" t="s">
        <v>512</v>
      </c>
      <c r="ID173" s="22">
        <v>30</v>
      </c>
      <c r="IE173" s="21" t="s">
        <v>479</v>
      </c>
    </row>
    <row r="174" spans="1:238" s="21" customFormat="1" ht="31.5">
      <c r="A174" s="30">
        <v>2.61</v>
      </c>
      <c r="B174" s="76" t="s">
        <v>434</v>
      </c>
      <c r="C174" s="66" t="s">
        <v>513</v>
      </c>
      <c r="D174" s="79"/>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1"/>
      <c r="HZ174" s="22"/>
      <c r="IA174" s="22">
        <v>2.61</v>
      </c>
      <c r="IB174" s="22" t="s">
        <v>434</v>
      </c>
      <c r="IC174" s="22" t="s">
        <v>513</v>
      </c>
      <c r="ID174" s="22"/>
    </row>
    <row r="175" spans="1:239" s="21" customFormat="1" ht="15.75">
      <c r="A175" s="30">
        <v>2.62</v>
      </c>
      <c r="B175" s="76" t="s">
        <v>435</v>
      </c>
      <c r="C175" s="66" t="s">
        <v>514</v>
      </c>
      <c r="D175" s="72">
        <v>2</v>
      </c>
      <c r="E175" s="73" t="s">
        <v>102</v>
      </c>
      <c r="F175" s="71">
        <v>150.81</v>
      </c>
      <c r="G175" s="56"/>
      <c r="H175" s="57"/>
      <c r="I175" s="58" t="s">
        <v>34</v>
      </c>
      <c r="J175" s="59">
        <f t="shared" si="0"/>
        <v>1</v>
      </c>
      <c r="K175" s="57" t="s">
        <v>35</v>
      </c>
      <c r="L175" s="57" t="s">
        <v>4</v>
      </c>
      <c r="M175" s="60"/>
      <c r="N175" s="57"/>
      <c r="O175" s="57"/>
      <c r="P175" s="61"/>
      <c r="Q175" s="57"/>
      <c r="R175" s="57"/>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5">
        <f t="shared" si="1"/>
        <v>302</v>
      </c>
      <c r="BB175" s="63">
        <f t="shared" si="2"/>
        <v>302</v>
      </c>
      <c r="BC175" s="64" t="str">
        <f t="shared" si="3"/>
        <v>INR  Three Hundred &amp; Two  Only</v>
      </c>
      <c r="HZ175" s="22"/>
      <c r="IA175" s="22">
        <v>2.62</v>
      </c>
      <c r="IB175" s="22" t="s">
        <v>435</v>
      </c>
      <c r="IC175" s="22" t="s">
        <v>514</v>
      </c>
      <c r="ID175" s="22">
        <v>2</v>
      </c>
      <c r="IE175" s="21" t="s">
        <v>102</v>
      </c>
    </row>
    <row r="176" spans="1:239" s="21" customFormat="1" ht="28.5">
      <c r="A176" s="30">
        <v>2.63</v>
      </c>
      <c r="B176" s="76" t="s">
        <v>436</v>
      </c>
      <c r="C176" s="66" t="s">
        <v>515</v>
      </c>
      <c r="D176" s="72">
        <v>6</v>
      </c>
      <c r="E176" s="73" t="s">
        <v>102</v>
      </c>
      <c r="F176" s="71">
        <v>145.55</v>
      </c>
      <c r="G176" s="56"/>
      <c r="H176" s="57"/>
      <c r="I176" s="58" t="s">
        <v>34</v>
      </c>
      <c r="J176" s="59">
        <f t="shared" si="0"/>
        <v>1</v>
      </c>
      <c r="K176" s="57" t="s">
        <v>35</v>
      </c>
      <c r="L176" s="57" t="s">
        <v>4</v>
      </c>
      <c r="M176" s="60"/>
      <c r="N176" s="57"/>
      <c r="O176" s="57"/>
      <c r="P176" s="61"/>
      <c r="Q176" s="57"/>
      <c r="R176" s="57"/>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2"/>
      <c r="BA176" s="65">
        <f t="shared" si="1"/>
        <v>873</v>
      </c>
      <c r="BB176" s="63">
        <f t="shared" si="2"/>
        <v>873</v>
      </c>
      <c r="BC176" s="64" t="str">
        <f t="shared" si="3"/>
        <v>INR  Eight Hundred &amp; Seventy Three  Only</v>
      </c>
      <c r="HZ176" s="22"/>
      <c r="IA176" s="22">
        <v>2.63</v>
      </c>
      <c r="IB176" s="22" t="s">
        <v>436</v>
      </c>
      <c r="IC176" s="22" t="s">
        <v>515</v>
      </c>
      <c r="ID176" s="22">
        <v>6</v>
      </c>
      <c r="IE176" s="21" t="s">
        <v>102</v>
      </c>
    </row>
    <row r="177" spans="1:239" s="21" customFormat="1" ht="28.5">
      <c r="A177" s="30">
        <v>2.64</v>
      </c>
      <c r="B177" s="76" t="s">
        <v>437</v>
      </c>
      <c r="C177" s="66" t="s">
        <v>516</v>
      </c>
      <c r="D177" s="72">
        <v>4</v>
      </c>
      <c r="E177" s="73" t="s">
        <v>102</v>
      </c>
      <c r="F177" s="71">
        <v>123.63</v>
      </c>
      <c r="G177" s="56"/>
      <c r="H177" s="57"/>
      <c r="I177" s="58" t="s">
        <v>34</v>
      </c>
      <c r="J177" s="59">
        <f t="shared" si="0"/>
        <v>1</v>
      </c>
      <c r="K177" s="57" t="s">
        <v>35</v>
      </c>
      <c r="L177" s="57" t="s">
        <v>4</v>
      </c>
      <c r="M177" s="60"/>
      <c r="N177" s="57"/>
      <c r="O177" s="57"/>
      <c r="P177" s="61"/>
      <c r="Q177" s="57"/>
      <c r="R177" s="57"/>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5">
        <f t="shared" si="1"/>
        <v>495</v>
      </c>
      <c r="BB177" s="63">
        <f t="shared" si="2"/>
        <v>495</v>
      </c>
      <c r="BC177" s="64" t="str">
        <f t="shared" si="3"/>
        <v>INR  Four Hundred &amp; Ninety Five  Only</v>
      </c>
      <c r="HZ177" s="22"/>
      <c r="IA177" s="22">
        <v>2.64</v>
      </c>
      <c r="IB177" s="22" t="s">
        <v>437</v>
      </c>
      <c r="IC177" s="22" t="s">
        <v>516</v>
      </c>
      <c r="ID177" s="22">
        <v>4</v>
      </c>
      <c r="IE177" s="21" t="s">
        <v>102</v>
      </c>
    </row>
    <row r="178" spans="1:239" s="21" customFormat="1" ht="28.5">
      <c r="A178" s="30">
        <v>2.65</v>
      </c>
      <c r="B178" s="76" t="s">
        <v>438</v>
      </c>
      <c r="C178" s="66" t="s">
        <v>517</v>
      </c>
      <c r="D178" s="72">
        <v>2</v>
      </c>
      <c r="E178" s="73" t="s">
        <v>102</v>
      </c>
      <c r="F178" s="71">
        <v>143.8</v>
      </c>
      <c r="G178" s="56"/>
      <c r="H178" s="57"/>
      <c r="I178" s="58" t="s">
        <v>34</v>
      </c>
      <c r="J178" s="59">
        <f t="shared" si="0"/>
        <v>1</v>
      </c>
      <c r="K178" s="57" t="s">
        <v>35</v>
      </c>
      <c r="L178" s="57" t="s">
        <v>4</v>
      </c>
      <c r="M178" s="60"/>
      <c r="N178" s="57"/>
      <c r="O178" s="57"/>
      <c r="P178" s="61"/>
      <c r="Q178" s="57"/>
      <c r="R178" s="57"/>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5">
        <f t="shared" si="1"/>
        <v>288</v>
      </c>
      <c r="BB178" s="63">
        <f t="shared" si="2"/>
        <v>288</v>
      </c>
      <c r="BC178" s="64" t="str">
        <f t="shared" si="3"/>
        <v>INR  Two Hundred &amp; Eighty Eight  Only</v>
      </c>
      <c r="HZ178" s="22"/>
      <c r="IA178" s="22">
        <v>2.65</v>
      </c>
      <c r="IB178" s="22" t="s">
        <v>438</v>
      </c>
      <c r="IC178" s="22" t="s">
        <v>517</v>
      </c>
      <c r="ID178" s="22">
        <v>2</v>
      </c>
      <c r="IE178" s="21" t="s">
        <v>102</v>
      </c>
    </row>
    <row r="179" spans="1:239" s="21" customFormat="1" ht="31.5">
      <c r="A179" s="30">
        <v>2.66</v>
      </c>
      <c r="B179" s="76" t="s">
        <v>439</v>
      </c>
      <c r="C179" s="66" t="s">
        <v>518</v>
      </c>
      <c r="D179" s="72">
        <v>100</v>
      </c>
      <c r="E179" s="73" t="s">
        <v>479</v>
      </c>
      <c r="F179" s="71">
        <v>979.4</v>
      </c>
      <c r="G179" s="56"/>
      <c r="H179" s="57"/>
      <c r="I179" s="58" t="s">
        <v>34</v>
      </c>
      <c r="J179" s="59">
        <f t="shared" si="0"/>
        <v>1</v>
      </c>
      <c r="K179" s="57" t="s">
        <v>35</v>
      </c>
      <c r="L179" s="57" t="s">
        <v>4</v>
      </c>
      <c r="M179" s="60"/>
      <c r="N179" s="57"/>
      <c r="O179" s="57"/>
      <c r="P179" s="61"/>
      <c r="Q179" s="57"/>
      <c r="R179" s="57"/>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5">
        <f t="shared" si="1"/>
        <v>97940</v>
      </c>
      <c r="BB179" s="63">
        <f t="shared" si="2"/>
        <v>97940</v>
      </c>
      <c r="BC179" s="64" t="str">
        <f t="shared" si="3"/>
        <v>INR  Ninety Seven Thousand Nine Hundred &amp; Forty  Only</v>
      </c>
      <c r="HZ179" s="22"/>
      <c r="IA179" s="22">
        <v>2.66</v>
      </c>
      <c r="IB179" s="22" t="s">
        <v>439</v>
      </c>
      <c r="IC179" s="22" t="s">
        <v>518</v>
      </c>
      <c r="ID179" s="22">
        <v>100</v>
      </c>
      <c r="IE179" s="21" t="s">
        <v>479</v>
      </c>
    </row>
    <row r="180" spans="1:238" s="21" customFormat="1" ht="31.5">
      <c r="A180" s="30">
        <v>2.67</v>
      </c>
      <c r="B180" s="76" t="s">
        <v>440</v>
      </c>
      <c r="C180" s="66" t="s">
        <v>519</v>
      </c>
      <c r="D180" s="79"/>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1"/>
      <c r="HZ180" s="22"/>
      <c r="IA180" s="22">
        <v>2.67</v>
      </c>
      <c r="IB180" s="22" t="s">
        <v>440</v>
      </c>
      <c r="IC180" s="22" t="s">
        <v>519</v>
      </c>
      <c r="ID180" s="22"/>
    </row>
    <row r="181" spans="1:239" s="21" customFormat="1" ht="28.5">
      <c r="A181" s="30">
        <v>2.68</v>
      </c>
      <c r="B181" s="76" t="s">
        <v>441</v>
      </c>
      <c r="C181" s="66" t="s">
        <v>520</v>
      </c>
      <c r="D181" s="72">
        <v>80</v>
      </c>
      <c r="E181" s="73" t="s">
        <v>479</v>
      </c>
      <c r="F181" s="71">
        <v>432.27</v>
      </c>
      <c r="G181" s="56"/>
      <c r="H181" s="57"/>
      <c r="I181" s="58" t="s">
        <v>34</v>
      </c>
      <c r="J181" s="59">
        <f t="shared" si="0"/>
        <v>1</v>
      </c>
      <c r="K181" s="57" t="s">
        <v>35</v>
      </c>
      <c r="L181" s="57" t="s">
        <v>4</v>
      </c>
      <c r="M181" s="60"/>
      <c r="N181" s="57"/>
      <c r="O181" s="57"/>
      <c r="P181" s="61"/>
      <c r="Q181" s="57"/>
      <c r="R181" s="57"/>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2"/>
      <c r="BA181" s="65">
        <f t="shared" si="1"/>
        <v>34582</v>
      </c>
      <c r="BB181" s="63">
        <f t="shared" si="2"/>
        <v>34582</v>
      </c>
      <c r="BC181" s="64" t="str">
        <f t="shared" si="3"/>
        <v>INR  Thirty Four Thousand Five Hundred &amp; Eighty Two  Only</v>
      </c>
      <c r="HZ181" s="22"/>
      <c r="IA181" s="22">
        <v>2.68</v>
      </c>
      <c r="IB181" s="22" t="s">
        <v>441</v>
      </c>
      <c r="IC181" s="22" t="s">
        <v>520</v>
      </c>
      <c r="ID181" s="22">
        <v>80</v>
      </c>
      <c r="IE181" s="21" t="s">
        <v>479</v>
      </c>
    </row>
    <row r="182" spans="1:239" s="21" customFormat="1" ht="28.5">
      <c r="A182" s="30">
        <v>2.69</v>
      </c>
      <c r="B182" s="76" t="s">
        <v>435</v>
      </c>
      <c r="C182" s="66" t="s">
        <v>521</v>
      </c>
      <c r="D182" s="72">
        <v>16</v>
      </c>
      <c r="E182" s="73" t="s">
        <v>102</v>
      </c>
      <c r="F182" s="71">
        <v>194.65</v>
      </c>
      <c r="G182" s="56"/>
      <c r="H182" s="57"/>
      <c r="I182" s="58" t="s">
        <v>34</v>
      </c>
      <c r="J182" s="59">
        <f t="shared" si="0"/>
        <v>1</v>
      </c>
      <c r="K182" s="57" t="s">
        <v>35</v>
      </c>
      <c r="L182" s="57" t="s">
        <v>4</v>
      </c>
      <c r="M182" s="60"/>
      <c r="N182" s="57"/>
      <c r="O182" s="57"/>
      <c r="P182" s="61"/>
      <c r="Q182" s="57"/>
      <c r="R182" s="57"/>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2"/>
      <c r="BA182" s="65">
        <f t="shared" si="1"/>
        <v>3114</v>
      </c>
      <c r="BB182" s="63">
        <f t="shared" si="2"/>
        <v>3114</v>
      </c>
      <c r="BC182" s="64" t="str">
        <f t="shared" si="3"/>
        <v>INR  Three Thousand One Hundred &amp; Fourteen  Only</v>
      </c>
      <c r="HZ182" s="22"/>
      <c r="IA182" s="22">
        <v>2.69</v>
      </c>
      <c r="IB182" s="22" t="s">
        <v>435</v>
      </c>
      <c r="IC182" s="22" t="s">
        <v>521</v>
      </c>
      <c r="ID182" s="22">
        <v>16</v>
      </c>
      <c r="IE182" s="21" t="s">
        <v>102</v>
      </c>
    </row>
    <row r="183" spans="1:239" s="21" customFormat="1" ht="28.5">
      <c r="A183" s="30">
        <v>2.7</v>
      </c>
      <c r="B183" s="76" t="s">
        <v>442</v>
      </c>
      <c r="C183" s="66" t="s">
        <v>522</v>
      </c>
      <c r="D183" s="72">
        <v>16</v>
      </c>
      <c r="E183" s="73" t="s">
        <v>102</v>
      </c>
      <c r="F183" s="71">
        <v>539.24</v>
      </c>
      <c r="G183" s="56"/>
      <c r="H183" s="57"/>
      <c r="I183" s="58" t="s">
        <v>34</v>
      </c>
      <c r="J183" s="59">
        <f t="shared" si="0"/>
        <v>1</v>
      </c>
      <c r="K183" s="57" t="s">
        <v>35</v>
      </c>
      <c r="L183" s="57" t="s">
        <v>4</v>
      </c>
      <c r="M183" s="60"/>
      <c r="N183" s="57"/>
      <c r="O183" s="57"/>
      <c r="P183" s="61"/>
      <c r="Q183" s="57"/>
      <c r="R183" s="57"/>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2"/>
      <c r="BA183" s="65">
        <f t="shared" si="1"/>
        <v>8628</v>
      </c>
      <c r="BB183" s="63">
        <f t="shared" si="2"/>
        <v>8628</v>
      </c>
      <c r="BC183" s="64" t="str">
        <f t="shared" si="3"/>
        <v>INR  Eight Thousand Six Hundred &amp; Twenty Eight  Only</v>
      </c>
      <c r="HZ183" s="22"/>
      <c r="IA183" s="22">
        <v>2.7</v>
      </c>
      <c r="IB183" s="22" t="s">
        <v>442</v>
      </c>
      <c r="IC183" s="22" t="s">
        <v>522</v>
      </c>
      <c r="ID183" s="22">
        <v>16</v>
      </c>
      <c r="IE183" s="21" t="s">
        <v>102</v>
      </c>
    </row>
    <row r="184" spans="1:239" s="21" customFormat="1" ht="28.5">
      <c r="A184" s="30">
        <v>2.71</v>
      </c>
      <c r="B184" s="76" t="s">
        <v>443</v>
      </c>
      <c r="C184" s="66" t="s">
        <v>523</v>
      </c>
      <c r="D184" s="72">
        <v>12</v>
      </c>
      <c r="E184" s="73" t="s">
        <v>102</v>
      </c>
      <c r="F184" s="71">
        <v>550.64</v>
      </c>
      <c r="G184" s="56"/>
      <c r="H184" s="57"/>
      <c r="I184" s="58" t="s">
        <v>34</v>
      </c>
      <c r="J184" s="59">
        <f t="shared" si="0"/>
        <v>1</v>
      </c>
      <c r="K184" s="57" t="s">
        <v>35</v>
      </c>
      <c r="L184" s="57" t="s">
        <v>4</v>
      </c>
      <c r="M184" s="60"/>
      <c r="N184" s="57"/>
      <c r="O184" s="57"/>
      <c r="P184" s="61"/>
      <c r="Q184" s="57"/>
      <c r="R184" s="57"/>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2"/>
      <c r="BA184" s="65">
        <f t="shared" si="1"/>
        <v>6608</v>
      </c>
      <c r="BB184" s="63">
        <f t="shared" si="2"/>
        <v>6608</v>
      </c>
      <c r="BC184" s="64" t="str">
        <f t="shared" si="3"/>
        <v>INR  Six Thousand Six Hundred &amp; Eight  Only</v>
      </c>
      <c r="HZ184" s="22"/>
      <c r="IA184" s="22">
        <v>2.71</v>
      </c>
      <c r="IB184" s="22" t="s">
        <v>443</v>
      </c>
      <c r="IC184" s="22" t="s">
        <v>523</v>
      </c>
      <c r="ID184" s="22">
        <v>12</v>
      </c>
      <c r="IE184" s="21" t="s">
        <v>102</v>
      </c>
    </row>
    <row r="185" spans="1:239" s="21" customFormat="1" ht="28.5">
      <c r="A185" s="30">
        <v>2.72</v>
      </c>
      <c r="B185" s="76" t="s">
        <v>444</v>
      </c>
      <c r="C185" s="66" t="s">
        <v>524</v>
      </c>
      <c r="D185" s="72">
        <v>2</v>
      </c>
      <c r="E185" s="73" t="s">
        <v>102</v>
      </c>
      <c r="F185" s="71">
        <v>938.19</v>
      </c>
      <c r="G185" s="56"/>
      <c r="H185" s="57"/>
      <c r="I185" s="58" t="s">
        <v>34</v>
      </c>
      <c r="J185" s="59">
        <f t="shared" si="0"/>
        <v>1</v>
      </c>
      <c r="K185" s="57" t="s">
        <v>35</v>
      </c>
      <c r="L185" s="57" t="s">
        <v>4</v>
      </c>
      <c r="M185" s="60"/>
      <c r="N185" s="57"/>
      <c r="O185" s="57"/>
      <c r="P185" s="61"/>
      <c r="Q185" s="57"/>
      <c r="R185" s="57"/>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2"/>
      <c r="BA185" s="65">
        <f t="shared" si="1"/>
        <v>1876</v>
      </c>
      <c r="BB185" s="63">
        <f t="shared" si="2"/>
        <v>1876</v>
      </c>
      <c r="BC185" s="64" t="str">
        <f t="shared" si="3"/>
        <v>INR  One Thousand Eight Hundred &amp; Seventy Six  Only</v>
      </c>
      <c r="HZ185" s="22"/>
      <c r="IA185" s="22">
        <v>2.72</v>
      </c>
      <c r="IB185" s="22" t="s">
        <v>444</v>
      </c>
      <c r="IC185" s="22" t="s">
        <v>524</v>
      </c>
      <c r="ID185" s="22">
        <v>2</v>
      </c>
      <c r="IE185" s="21" t="s">
        <v>102</v>
      </c>
    </row>
    <row r="186" spans="1:239" s="21" customFormat="1" ht="28.5">
      <c r="A186" s="30">
        <v>2.73</v>
      </c>
      <c r="B186" s="76" t="s">
        <v>445</v>
      </c>
      <c r="C186" s="66" t="s">
        <v>525</v>
      </c>
      <c r="D186" s="72">
        <v>4</v>
      </c>
      <c r="E186" s="73" t="s">
        <v>102</v>
      </c>
      <c r="F186" s="71">
        <v>762.82</v>
      </c>
      <c r="G186" s="56"/>
      <c r="H186" s="57"/>
      <c r="I186" s="58" t="s">
        <v>34</v>
      </c>
      <c r="J186" s="59">
        <f t="shared" si="0"/>
        <v>1</v>
      </c>
      <c r="K186" s="57" t="s">
        <v>35</v>
      </c>
      <c r="L186" s="57" t="s">
        <v>4</v>
      </c>
      <c r="M186" s="60"/>
      <c r="N186" s="57"/>
      <c r="O186" s="57"/>
      <c r="P186" s="61"/>
      <c r="Q186" s="57"/>
      <c r="R186" s="57"/>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2"/>
      <c r="BA186" s="65">
        <f t="shared" si="1"/>
        <v>3051</v>
      </c>
      <c r="BB186" s="63">
        <f t="shared" si="2"/>
        <v>3051</v>
      </c>
      <c r="BC186" s="64" t="str">
        <f t="shared" si="3"/>
        <v>INR  Three Thousand  &amp;Fifty One  Only</v>
      </c>
      <c r="HZ186" s="22"/>
      <c r="IA186" s="22">
        <v>2.73</v>
      </c>
      <c r="IB186" s="22" t="s">
        <v>445</v>
      </c>
      <c r="IC186" s="22" t="s">
        <v>525</v>
      </c>
      <c r="ID186" s="22">
        <v>4</v>
      </c>
      <c r="IE186" s="21" t="s">
        <v>102</v>
      </c>
    </row>
    <row r="187" spans="1:239" s="21" customFormat="1" ht="28.5">
      <c r="A187" s="30">
        <v>2.74</v>
      </c>
      <c r="B187" s="76" t="s">
        <v>446</v>
      </c>
      <c r="C187" s="66" t="s">
        <v>526</v>
      </c>
      <c r="D187" s="72">
        <v>70</v>
      </c>
      <c r="E187" s="73" t="s">
        <v>479</v>
      </c>
      <c r="F187" s="71">
        <v>260.41</v>
      </c>
      <c r="G187" s="56"/>
      <c r="H187" s="57"/>
      <c r="I187" s="58" t="s">
        <v>34</v>
      </c>
      <c r="J187" s="59">
        <f t="shared" si="0"/>
        <v>1</v>
      </c>
      <c r="K187" s="57" t="s">
        <v>35</v>
      </c>
      <c r="L187" s="57" t="s">
        <v>4</v>
      </c>
      <c r="M187" s="60"/>
      <c r="N187" s="57"/>
      <c r="O187" s="57"/>
      <c r="P187" s="61"/>
      <c r="Q187" s="57"/>
      <c r="R187" s="57"/>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2"/>
      <c r="BA187" s="65">
        <f t="shared" si="1"/>
        <v>18229</v>
      </c>
      <c r="BB187" s="63">
        <f t="shared" si="2"/>
        <v>18229</v>
      </c>
      <c r="BC187" s="64" t="str">
        <f t="shared" si="3"/>
        <v>INR  Eighteen Thousand Two Hundred &amp; Twenty Nine  Only</v>
      </c>
      <c r="HZ187" s="22"/>
      <c r="IA187" s="22">
        <v>2.74</v>
      </c>
      <c r="IB187" s="22" t="s">
        <v>446</v>
      </c>
      <c r="IC187" s="22" t="s">
        <v>526</v>
      </c>
      <c r="ID187" s="22">
        <v>70</v>
      </c>
      <c r="IE187" s="21" t="s">
        <v>479</v>
      </c>
    </row>
    <row r="188" spans="1:239" s="21" customFormat="1" ht="28.5">
      <c r="A188" s="30">
        <v>2.75</v>
      </c>
      <c r="B188" s="76" t="s">
        <v>447</v>
      </c>
      <c r="C188" s="66" t="s">
        <v>527</v>
      </c>
      <c r="D188" s="72">
        <v>30</v>
      </c>
      <c r="E188" s="73" t="s">
        <v>102</v>
      </c>
      <c r="F188" s="71">
        <v>224.46</v>
      </c>
      <c r="G188" s="56"/>
      <c r="H188" s="57"/>
      <c r="I188" s="58" t="s">
        <v>34</v>
      </c>
      <c r="J188" s="59">
        <f t="shared" si="0"/>
        <v>1</v>
      </c>
      <c r="K188" s="57" t="s">
        <v>35</v>
      </c>
      <c r="L188" s="57" t="s">
        <v>4</v>
      </c>
      <c r="M188" s="60"/>
      <c r="N188" s="57"/>
      <c r="O188" s="57"/>
      <c r="P188" s="61"/>
      <c r="Q188" s="57"/>
      <c r="R188" s="57"/>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2"/>
      <c r="BA188" s="65">
        <f t="shared" si="1"/>
        <v>6734</v>
      </c>
      <c r="BB188" s="63">
        <f t="shared" si="2"/>
        <v>6734</v>
      </c>
      <c r="BC188" s="64" t="str">
        <f t="shared" si="3"/>
        <v>INR  Six Thousand Seven Hundred &amp; Thirty Four  Only</v>
      </c>
      <c r="HZ188" s="22"/>
      <c r="IA188" s="22">
        <v>2.75</v>
      </c>
      <c r="IB188" s="22" t="s">
        <v>447</v>
      </c>
      <c r="IC188" s="22" t="s">
        <v>527</v>
      </c>
      <c r="ID188" s="22">
        <v>30</v>
      </c>
      <c r="IE188" s="21" t="s">
        <v>102</v>
      </c>
    </row>
    <row r="189" spans="1:239" s="21" customFormat="1" ht="28.5">
      <c r="A189" s="30">
        <v>2.76</v>
      </c>
      <c r="B189" s="76" t="s">
        <v>448</v>
      </c>
      <c r="C189" s="66" t="s">
        <v>528</v>
      </c>
      <c r="D189" s="72">
        <v>90</v>
      </c>
      <c r="E189" s="73" t="s">
        <v>102</v>
      </c>
      <c r="F189" s="71">
        <v>90.32</v>
      </c>
      <c r="G189" s="56"/>
      <c r="H189" s="57"/>
      <c r="I189" s="58" t="s">
        <v>34</v>
      </c>
      <c r="J189" s="59">
        <f t="shared" si="0"/>
        <v>1</v>
      </c>
      <c r="K189" s="57" t="s">
        <v>35</v>
      </c>
      <c r="L189" s="57" t="s">
        <v>4</v>
      </c>
      <c r="M189" s="60"/>
      <c r="N189" s="57"/>
      <c r="O189" s="57"/>
      <c r="P189" s="61"/>
      <c r="Q189" s="57"/>
      <c r="R189" s="57"/>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2"/>
      <c r="BA189" s="65">
        <f t="shared" si="1"/>
        <v>8129</v>
      </c>
      <c r="BB189" s="63">
        <f t="shared" si="2"/>
        <v>8129</v>
      </c>
      <c r="BC189" s="64" t="str">
        <f t="shared" si="3"/>
        <v>INR  Eight Thousand One Hundred &amp; Twenty Nine  Only</v>
      </c>
      <c r="HZ189" s="22"/>
      <c r="IA189" s="22">
        <v>2.76</v>
      </c>
      <c r="IB189" s="22" t="s">
        <v>448</v>
      </c>
      <c r="IC189" s="22" t="s">
        <v>528</v>
      </c>
      <c r="ID189" s="22">
        <v>90</v>
      </c>
      <c r="IE189" s="21" t="s">
        <v>102</v>
      </c>
    </row>
    <row r="190" spans="1:238" s="21" customFormat="1" ht="48" customHeight="1">
      <c r="A190" s="30">
        <v>2.77</v>
      </c>
      <c r="B190" s="76" t="s">
        <v>449</v>
      </c>
      <c r="C190" s="66" t="s">
        <v>529</v>
      </c>
      <c r="D190" s="79"/>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1"/>
      <c r="HZ190" s="22"/>
      <c r="IA190" s="22">
        <v>2.77</v>
      </c>
      <c r="IB190" s="22" t="s">
        <v>449</v>
      </c>
      <c r="IC190" s="22" t="s">
        <v>529</v>
      </c>
      <c r="ID190" s="22"/>
    </row>
    <row r="191" spans="1:239" s="21" customFormat="1" ht="28.5">
      <c r="A191" s="30">
        <v>2.78</v>
      </c>
      <c r="B191" s="76" t="s">
        <v>450</v>
      </c>
      <c r="C191" s="66" t="s">
        <v>530</v>
      </c>
      <c r="D191" s="72">
        <v>7</v>
      </c>
      <c r="E191" s="73" t="s">
        <v>102</v>
      </c>
      <c r="F191" s="71">
        <v>300.75</v>
      </c>
      <c r="G191" s="56"/>
      <c r="H191" s="57"/>
      <c r="I191" s="58" t="s">
        <v>34</v>
      </c>
      <c r="J191" s="59">
        <f t="shared" si="0"/>
        <v>1</v>
      </c>
      <c r="K191" s="57" t="s">
        <v>35</v>
      </c>
      <c r="L191" s="57" t="s">
        <v>4</v>
      </c>
      <c r="M191" s="60"/>
      <c r="N191" s="57"/>
      <c r="O191" s="57"/>
      <c r="P191" s="61"/>
      <c r="Q191" s="57"/>
      <c r="R191" s="57"/>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2"/>
      <c r="BA191" s="65">
        <f t="shared" si="1"/>
        <v>2105</v>
      </c>
      <c r="BB191" s="63">
        <f t="shared" si="2"/>
        <v>2105</v>
      </c>
      <c r="BC191" s="64" t="str">
        <f t="shared" si="3"/>
        <v>INR  Two Thousand One Hundred &amp; Five  Only</v>
      </c>
      <c r="HZ191" s="22"/>
      <c r="IA191" s="22">
        <v>2.78</v>
      </c>
      <c r="IB191" s="22" t="s">
        <v>450</v>
      </c>
      <c r="IC191" s="22" t="s">
        <v>530</v>
      </c>
      <c r="ID191" s="22">
        <v>7</v>
      </c>
      <c r="IE191" s="21" t="s">
        <v>102</v>
      </c>
    </row>
    <row r="192" spans="1:239" s="21" customFormat="1" ht="28.5">
      <c r="A192" s="30">
        <v>2.79</v>
      </c>
      <c r="B192" s="76" t="s">
        <v>451</v>
      </c>
      <c r="C192" s="66" t="s">
        <v>531</v>
      </c>
      <c r="D192" s="72">
        <v>61</v>
      </c>
      <c r="E192" s="73" t="s">
        <v>102</v>
      </c>
      <c r="F192" s="71">
        <v>403.34</v>
      </c>
      <c r="G192" s="56"/>
      <c r="H192" s="57"/>
      <c r="I192" s="58" t="s">
        <v>34</v>
      </c>
      <c r="J192" s="59">
        <f t="shared" si="0"/>
        <v>1</v>
      </c>
      <c r="K192" s="57" t="s">
        <v>35</v>
      </c>
      <c r="L192" s="57" t="s">
        <v>4</v>
      </c>
      <c r="M192" s="60"/>
      <c r="N192" s="57"/>
      <c r="O192" s="57"/>
      <c r="P192" s="61"/>
      <c r="Q192" s="57"/>
      <c r="R192" s="57"/>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2"/>
      <c r="BA192" s="65">
        <f t="shared" si="1"/>
        <v>24604</v>
      </c>
      <c r="BB192" s="63">
        <f t="shared" si="2"/>
        <v>24604</v>
      </c>
      <c r="BC192" s="64" t="str">
        <f t="shared" si="3"/>
        <v>INR  Twenty Four Thousand Six Hundred &amp; Four  Only</v>
      </c>
      <c r="HZ192" s="22"/>
      <c r="IA192" s="22">
        <v>2.79</v>
      </c>
      <c r="IB192" s="22" t="s">
        <v>451</v>
      </c>
      <c r="IC192" s="22" t="s">
        <v>531</v>
      </c>
      <c r="ID192" s="22">
        <v>61</v>
      </c>
      <c r="IE192" s="21" t="s">
        <v>102</v>
      </c>
    </row>
    <row r="193" spans="1:238" s="21" customFormat="1" ht="54" customHeight="1">
      <c r="A193" s="30">
        <v>2.8</v>
      </c>
      <c r="B193" s="74" t="s">
        <v>452</v>
      </c>
      <c r="C193" s="66" t="s">
        <v>532</v>
      </c>
      <c r="D193" s="79"/>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1"/>
      <c r="HZ193" s="22"/>
      <c r="IA193" s="22">
        <v>2.8</v>
      </c>
      <c r="IB193" s="22" t="s">
        <v>452</v>
      </c>
      <c r="IC193" s="22" t="s">
        <v>532</v>
      </c>
      <c r="ID193" s="22"/>
    </row>
    <row r="194" spans="1:239" s="21" customFormat="1" ht="28.5">
      <c r="A194" s="30">
        <v>2.81</v>
      </c>
      <c r="B194" s="74" t="s">
        <v>453</v>
      </c>
      <c r="C194" s="66" t="s">
        <v>533</v>
      </c>
      <c r="D194" s="69">
        <v>77</v>
      </c>
      <c r="E194" s="70" t="s">
        <v>480</v>
      </c>
      <c r="F194" s="71">
        <v>239.37</v>
      </c>
      <c r="G194" s="56"/>
      <c r="H194" s="57"/>
      <c r="I194" s="58" t="s">
        <v>34</v>
      </c>
      <c r="J194" s="59">
        <f t="shared" si="0"/>
        <v>1</v>
      </c>
      <c r="K194" s="57" t="s">
        <v>35</v>
      </c>
      <c r="L194" s="57" t="s">
        <v>4</v>
      </c>
      <c r="M194" s="60"/>
      <c r="N194" s="57"/>
      <c r="O194" s="57"/>
      <c r="P194" s="61"/>
      <c r="Q194" s="57"/>
      <c r="R194" s="57"/>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2"/>
      <c r="BA194" s="65">
        <f t="shared" si="1"/>
        <v>18431</v>
      </c>
      <c r="BB194" s="63">
        <f t="shared" si="2"/>
        <v>18431</v>
      </c>
      <c r="BC194" s="64" t="str">
        <f t="shared" si="3"/>
        <v>INR  Eighteen Thousand Four Hundred &amp; Thirty One  Only</v>
      </c>
      <c r="HZ194" s="22"/>
      <c r="IA194" s="22">
        <v>2.81</v>
      </c>
      <c r="IB194" s="22" t="s">
        <v>453</v>
      </c>
      <c r="IC194" s="22" t="s">
        <v>533</v>
      </c>
      <c r="ID194" s="22">
        <v>77</v>
      </c>
      <c r="IE194" s="21" t="s">
        <v>480</v>
      </c>
    </row>
    <row r="195" spans="1:239" s="21" customFormat="1" ht="28.5">
      <c r="A195" s="30">
        <v>2.82</v>
      </c>
      <c r="B195" s="74" t="s">
        <v>454</v>
      </c>
      <c r="C195" s="66" t="s">
        <v>534</v>
      </c>
      <c r="D195" s="69">
        <v>70</v>
      </c>
      <c r="E195" s="70" t="s">
        <v>480</v>
      </c>
      <c r="F195" s="71">
        <v>426.14</v>
      </c>
      <c r="G195" s="56"/>
      <c r="H195" s="57"/>
      <c r="I195" s="58" t="s">
        <v>34</v>
      </c>
      <c r="J195" s="59">
        <f t="shared" si="0"/>
        <v>1</v>
      </c>
      <c r="K195" s="57" t="s">
        <v>35</v>
      </c>
      <c r="L195" s="57" t="s">
        <v>4</v>
      </c>
      <c r="M195" s="60"/>
      <c r="N195" s="57"/>
      <c r="O195" s="57"/>
      <c r="P195" s="61"/>
      <c r="Q195" s="57"/>
      <c r="R195" s="57"/>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2"/>
      <c r="BA195" s="65">
        <f t="shared" si="1"/>
        <v>29830</v>
      </c>
      <c r="BB195" s="63">
        <f t="shared" si="2"/>
        <v>29830</v>
      </c>
      <c r="BC195" s="64" t="str">
        <f t="shared" si="3"/>
        <v>INR  Twenty Nine Thousand Eight Hundred &amp; Thirty  Only</v>
      </c>
      <c r="HZ195" s="22"/>
      <c r="IA195" s="22">
        <v>2.82</v>
      </c>
      <c r="IB195" s="22" t="s">
        <v>454</v>
      </c>
      <c r="IC195" s="22" t="s">
        <v>534</v>
      </c>
      <c r="ID195" s="22">
        <v>70</v>
      </c>
      <c r="IE195" s="21" t="s">
        <v>480</v>
      </c>
    </row>
    <row r="196" spans="1:239" s="21" customFormat="1" ht="28.5">
      <c r="A196" s="30">
        <v>2.83</v>
      </c>
      <c r="B196" s="74" t="s">
        <v>455</v>
      </c>
      <c r="C196" s="66" t="s">
        <v>535</v>
      </c>
      <c r="D196" s="69">
        <v>59</v>
      </c>
      <c r="E196" s="70" t="s">
        <v>480</v>
      </c>
      <c r="F196" s="71">
        <v>279.7</v>
      </c>
      <c r="G196" s="56"/>
      <c r="H196" s="57"/>
      <c r="I196" s="58" t="s">
        <v>34</v>
      </c>
      <c r="J196" s="59">
        <f t="shared" si="0"/>
        <v>1</v>
      </c>
      <c r="K196" s="57" t="s">
        <v>35</v>
      </c>
      <c r="L196" s="57" t="s">
        <v>4</v>
      </c>
      <c r="M196" s="60"/>
      <c r="N196" s="57"/>
      <c r="O196" s="57"/>
      <c r="P196" s="61"/>
      <c r="Q196" s="57"/>
      <c r="R196" s="57"/>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2"/>
      <c r="BA196" s="65">
        <f t="shared" si="1"/>
        <v>16502</v>
      </c>
      <c r="BB196" s="63">
        <f t="shared" si="2"/>
        <v>16502</v>
      </c>
      <c r="BC196" s="64" t="str">
        <f t="shared" si="3"/>
        <v>INR  Sixteen Thousand Five Hundred &amp; Two  Only</v>
      </c>
      <c r="HZ196" s="22"/>
      <c r="IA196" s="22">
        <v>2.83</v>
      </c>
      <c r="IB196" s="22" t="s">
        <v>455</v>
      </c>
      <c r="IC196" s="22" t="s">
        <v>535</v>
      </c>
      <c r="ID196" s="22">
        <v>59</v>
      </c>
      <c r="IE196" s="21" t="s">
        <v>480</v>
      </c>
    </row>
    <row r="197" spans="1:239" s="21" customFormat="1" ht="28.5">
      <c r="A197" s="30">
        <v>2.84</v>
      </c>
      <c r="B197" s="74" t="s">
        <v>456</v>
      </c>
      <c r="C197" s="66" t="s">
        <v>536</v>
      </c>
      <c r="D197" s="69">
        <v>70</v>
      </c>
      <c r="E197" s="70" t="s">
        <v>480</v>
      </c>
      <c r="F197" s="71">
        <v>546.25</v>
      </c>
      <c r="G197" s="56"/>
      <c r="H197" s="57"/>
      <c r="I197" s="58" t="s">
        <v>34</v>
      </c>
      <c r="J197" s="59">
        <f t="shared" si="0"/>
        <v>1</v>
      </c>
      <c r="K197" s="57" t="s">
        <v>35</v>
      </c>
      <c r="L197" s="57" t="s">
        <v>4</v>
      </c>
      <c r="M197" s="60"/>
      <c r="N197" s="57"/>
      <c r="O197" s="57"/>
      <c r="P197" s="61"/>
      <c r="Q197" s="57"/>
      <c r="R197" s="57"/>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2"/>
      <c r="BA197" s="65">
        <f t="shared" si="1"/>
        <v>38238</v>
      </c>
      <c r="BB197" s="63">
        <f t="shared" si="2"/>
        <v>38238</v>
      </c>
      <c r="BC197" s="64" t="str">
        <f t="shared" si="3"/>
        <v>INR  Thirty Eight Thousand Two Hundred &amp; Thirty Eight  Only</v>
      </c>
      <c r="HZ197" s="22"/>
      <c r="IA197" s="22">
        <v>2.84</v>
      </c>
      <c r="IB197" s="22" t="s">
        <v>456</v>
      </c>
      <c r="IC197" s="22" t="s">
        <v>536</v>
      </c>
      <c r="ID197" s="22">
        <v>70</v>
      </c>
      <c r="IE197" s="21" t="s">
        <v>480</v>
      </c>
    </row>
    <row r="198" spans="1:239" s="21" customFormat="1" ht="22.5" customHeight="1">
      <c r="A198" s="30">
        <v>2.85</v>
      </c>
      <c r="B198" s="74" t="s">
        <v>457</v>
      </c>
      <c r="C198" s="66" t="s">
        <v>537</v>
      </c>
      <c r="D198" s="69">
        <v>3</v>
      </c>
      <c r="E198" s="70" t="s">
        <v>480</v>
      </c>
      <c r="F198" s="71">
        <v>35.07</v>
      </c>
      <c r="G198" s="56"/>
      <c r="H198" s="57"/>
      <c r="I198" s="58" t="s">
        <v>34</v>
      </c>
      <c r="J198" s="59">
        <f t="shared" si="0"/>
        <v>1</v>
      </c>
      <c r="K198" s="57" t="s">
        <v>35</v>
      </c>
      <c r="L198" s="57" t="s">
        <v>4</v>
      </c>
      <c r="M198" s="60"/>
      <c r="N198" s="57"/>
      <c r="O198" s="57"/>
      <c r="P198" s="61"/>
      <c r="Q198" s="57"/>
      <c r="R198" s="57"/>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2"/>
      <c r="BA198" s="65">
        <f t="shared" si="1"/>
        <v>105</v>
      </c>
      <c r="BB198" s="63">
        <f t="shared" si="2"/>
        <v>105</v>
      </c>
      <c r="BC198" s="64" t="str">
        <f t="shared" si="3"/>
        <v>INR  One Hundred &amp; Five  Only</v>
      </c>
      <c r="HZ198" s="22"/>
      <c r="IA198" s="22">
        <v>2.85</v>
      </c>
      <c r="IB198" s="22" t="s">
        <v>457</v>
      </c>
      <c r="IC198" s="22" t="s">
        <v>537</v>
      </c>
      <c r="ID198" s="22">
        <v>3</v>
      </c>
      <c r="IE198" s="21" t="s">
        <v>480</v>
      </c>
    </row>
    <row r="199" spans="1:238" s="21" customFormat="1" ht="78.75" customHeight="1">
      <c r="A199" s="30">
        <v>2.86</v>
      </c>
      <c r="B199" s="76" t="s">
        <v>175</v>
      </c>
      <c r="C199" s="66" t="s">
        <v>538</v>
      </c>
      <c r="D199" s="79"/>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1"/>
      <c r="HZ199" s="22"/>
      <c r="IA199" s="22">
        <v>2.86</v>
      </c>
      <c r="IB199" s="22" t="s">
        <v>175</v>
      </c>
      <c r="IC199" s="22" t="s">
        <v>538</v>
      </c>
      <c r="ID199" s="22"/>
    </row>
    <row r="200" spans="1:239" s="21" customFormat="1" ht="28.5">
      <c r="A200" s="30">
        <v>2.87</v>
      </c>
      <c r="B200" s="76" t="s">
        <v>458</v>
      </c>
      <c r="C200" s="66" t="s">
        <v>539</v>
      </c>
      <c r="D200" s="72">
        <v>18</v>
      </c>
      <c r="E200" s="73" t="s">
        <v>102</v>
      </c>
      <c r="F200" s="71">
        <v>4654.98</v>
      </c>
      <c r="G200" s="56"/>
      <c r="H200" s="57"/>
      <c r="I200" s="58" t="s">
        <v>34</v>
      </c>
      <c r="J200" s="59">
        <f t="shared" si="0"/>
        <v>1</v>
      </c>
      <c r="K200" s="57" t="s">
        <v>35</v>
      </c>
      <c r="L200" s="57" t="s">
        <v>4</v>
      </c>
      <c r="M200" s="60"/>
      <c r="N200" s="57"/>
      <c r="O200" s="57"/>
      <c r="P200" s="61"/>
      <c r="Q200" s="57"/>
      <c r="R200" s="57"/>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2"/>
      <c r="BA200" s="65">
        <f t="shared" si="1"/>
        <v>83790</v>
      </c>
      <c r="BB200" s="63">
        <f t="shared" si="2"/>
        <v>83790</v>
      </c>
      <c r="BC200" s="64" t="str">
        <f t="shared" si="3"/>
        <v>INR  Eighty Three Thousand Seven Hundred &amp; Ninety  Only</v>
      </c>
      <c r="HZ200" s="22"/>
      <c r="IA200" s="22">
        <v>2.87</v>
      </c>
      <c r="IB200" s="22" t="s">
        <v>458</v>
      </c>
      <c r="IC200" s="22" t="s">
        <v>539</v>
      </c>
      <c r="ID200" s="22">
        <v>18</v>
      </c>
      <c r="IE200" s="21" t="s">
        <v>102</v>
      </c>
    </row>
    <row r="201" spans="1:239" s="21" customFormat="1" ht="28.5">
      <c r="A201" s="30">
        <v>2.88</v>
      </c>
      <c r="B201" s="76" t="s">
        <v>459</v>
      </c>
      <c r="C201" s="66" t="s">
        <v>540</v>
      </c>
      <c r="D201" s="72">
        <v>12</v>
      </c>
      <c r="E201" s="73" t="s">
        <v>102</v>
      </c>
      <c r="F201" s="71">
        <v>5991.23</v>
      </c>
      <c r="G201" s="56"/>
      <c r="H201" s="57"/>
      <c r="I201" s="58" t="s">
        <v>34</v>
      </c>
      <c r="J201" s="59">
        <f t="shared" si="0"/>
        <v>1</v>
      </c>
      <c r="K201" s="57" t="s">
        <v>35</v>
      </c>
      <c r="L201" s="57" t="s">
        <v>4</v>
      </c>
      <c r="M201" s="60"/>
      <c r="N201" s="57"/>
      <c r="O201" s="57"/>
      <c r="P201" s="61"/>
      <c r="Q201" s="57"/>
      <c r="R201" s="57"/>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2"/>
      <c r="BA201" s="65">
        <f t="shared" si="1"/>
        <v>71895</v>
      </c>
      <c r="BB201" s="63">
        <f t="shared" si="2"/>
        <v>71895</v>
      </c>
      <c r="BC201" s="64" t="str">
        <f t="shared" si="3"/>
        <v>INR  Seventy One Thousand Eight Hundred &amp; Ninety Five  Only</v>
      </c>
      <c r="HZ201" s="22"/>
      <c r="IA201" s="22">
        <v>2.88</v>
      </c>
      <c r="IB201" s="22" t="s">
        <v>459</v>
      </c>
      <c r="IC201" s="22" t="s">
        <v>540</v>
      </c>
      <c r="ID201" s="22">
        <v>12</v>
      </c>
      <c r="IE201" s="21" t="s">
        <v>102</v>
      </c>
    </row>
    <row r="202" spans="1:238" s="21" customFormat="1" ht="71.25" customHeight="1">
      <c r="A202" s="30">
        <v>2.89</v>
      </c>
      <c r="B202" s="74" t="s">
        <v>171</v>
      </c>
      <c r="C202" s="66" t="s">
        <v>541</v>
      </c>
      <c r="D202" s="79"/>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1"/>
      <c r="HZ202" s="22"/>
      <c r="IA202" s="22">
        <v>2.89</v>
      </c>
      <c r="IB202" s="22" t="s">
        <v>171</v>
      </c>
      <c r="IC202" s="22" t="s">
        <v>541</v>
      </c>
      <c r="ID202" s="22"/>
    </row>
    <row r="203" spans="1:239" s="21" customFormat="1" ht="28.5">
      <c r="A203" s="30">
        <v>2.9</v>
      </c>
      <c r="B203" s="74" t="s">
        <v>172</v>
      </c>
      <c r="C203" s="66" t="s">
        <v>542</v>
      </c>
      <c r="D203" s="69">
        <v>48</v>
      </c>
      <c r="E203" s="70" t="s">
        <v>480</v>
      </c>
      <c r="F203" s="71">
        <v>224.46</v>
      </c>
      <c r="G203" s="56"/>
      <c r="H203" s="57"/>
      <c r="I203" s="58" t="s">
        <v>34</v>
      </c>
      <c r="J203" s="59">
        <f t="shared" si="0"/>
        <v>1</v>
      </c>
      <c r="K203" s="57" t="s">
        <v>35</v>
      </c>
      <c r="L203" s="57" t="s">
        <v>4</v>
      </c>
      <c r="M203" s="60"/>
      <c r="N203" s="57"/>
      <c r="O203" s="57"/>
      <c r="P203" s="61"/>
      <c r="Q203" s="57"/>
      <c r="R203" s="57"/>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2"/>
      <c r="BA203" s="65">
        <f t="shared" si="1"/>
        <v>10774</v>
      </c>
      <c r="BB203" s="63">
        <f t="shared" si="2"/>
        <v>10774</v>
      </c>
      <c r="BC203" s="64" t="str">
        <f t="shared" si="3"/>
        <v>INR  Ten Thousand Seven Hundred &amp; Seventy Four  Only</v>
      </c>
      <c r="HZ203" s="22"/>
      <c r="IA203" s="22">
        <v>2.9</v>
      </c>
      <c r="IB203" s="22" t="s">
        <v>172</v>
      </c>
      <c r="IC203" s="22" t="s">
        <v>542</v>
      </c>
      <c r="ID203" s="22">
        <v>48</v>
      </c>
      <c r="IE203" s="21" t="s">
        <v>480</v>
      </c>
    </row>
    <row r="204" spans="1:239" s="21" customFormat="1" ht="28.5">
      <c r="A204" s="30">
        <v>2.91</v>
      </c>
      <c r="B204" s="76" t="s">
        <v>460</v>
      </c>
      <c r="C204" s="66" t="s">
        <v>543</v>
      </c>
      <c r="D204" s="72">
        <v>12</v>
      </c>
      <c r="E204" s="73" t="s">
        <v>102</v>
      </c>
      <c r="F204" s="71">
        <v>719.86</v>
      </c>
      <c r="G204" s="56"/>
      <c r="H204" s="57"/>
      <c r="I204" s="58" t="s">
        <v>34</v>
      </c>
      <c r="J204" s="59">
        <f t="shared" si="0"/>
        <v>1</v>
      </c>
      <c r="K204" s="57" t="s">
        <v>35</v>
      </c>
      <c r="L204" s="57" t="s">
        <v>4</v>
      </c>
      <c r="M204" s="60"/>
      <c r="N204" s="57"/>
      <c r="O204" s="57"/>
      <c r="P204" s="61"/>
      <c r="Q204" s="57"/>
      <c r="R204" s="57"/>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2"/>
      <c r="BA204" s="65">
        <f t="shared" si="1"/>
        <v>8638</v>
      </c>
      <c r="BB204" s="63">
        <f t="shared" si="2"/>
        <v>8638</v>
      </c>
      <c r="BC204" s="64" t="str">
        <f t="shared" si="3"/>
        <v>INR  Eight Thousand Six Hundred &amp; Thirty Eight  Only</v>
      </c>
      <c r="HZ204" s="22"/>
      <c r="IA204" s="22">
        <v>2.91</v>
      </c>
      <c r="IB204" s="22" t="s">
        <v>460</v>
      </c>
      <c r="IC204" s="22" t="s">
        <v>543</v>
      </c>
      <c r="ID204" s="22">
        <v>12</v>
      </c>
      <c r="IE204" s="21" t="s">
        <v>102</v>
      </c>
    </row>
    <row r="205" spans="1:239" s="21" customFormat="1" ht="28.5">
      <c r="A205" s="30">
        <v>2.92</v>
      </c>
      <c r="B205" s="76" t="s">
        <v>461</v>
      </c>
      <c r="C205" s="66" t="s">
        <v>544</v>
      </c>
      <c r="D205" s="72">
        <v>1</v>
      </c>
      <c r="E205" s="73" t="s">
        <v>102</v>
      </c>
      <c r="F205" s="71">
        <v>3037.26</v>
      </c>
      <c r="G205" s="56"/>
      <c r="H205" s="57"/>
      <c r="I205" s="58" t="s">
        <v>34</v>
      </c>
      <c r="J205" s="59">
        <f t="shared" si="0"/>
        <v>1</v>
      </c>
      <c r="K205" s="57" t="s">
        <v>35</v>
      </c>
      <c r="L205" s="57" t="s">
        <v>4</v>
      </c>
      <c r="M205" s="60"/>
      <c r="N205" s="57"/>
      <c r="O205" s="57"/>
      <c r="P205" s="61"/>
      <c r="Q205" s="57"/>
      <c r="R205" s="57"/>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2"/>
      <c r="BA205" s="65">
        <f t="shared" si="1"/>
        <v>3037</v>
      </c>
      <c r="BB205" s="63">
        <f t="shared" si="2"/>
        <v>3037</v>
      </c>
      <c r="BC205" s="64" t="str">
        <f t="shared" si="3"/>
        <v>INR  Three Thousand  &amp;Thirty Seven  Only</v>
      </c>
      <c r="HZ205" s="22"/>
      <c r="IA205" s="22">
        <v>2.92</v>
      </c>
      <c r="IB205" s="22" t="s">
        <v>461</v>
      </c>
      <c r="IC205" s="22" t="s">
        <v>544</v>
      </c>
      <c r="ID205" s="22">
        <v>1</v>
      </c>
      <c r="IE205" s="21" t="s">
        <v>102</v>
      </c>
    </row>
    <row r="206" spans="1:238" s="21" customFormat="1" ht="71.25" customHeight="1">
      <c r="A206" s="30">
        <v>2.93</v>
      </c>
      <c r="B206" s="74" t="s">
        <v>462</v>
      </c>
      <c r="C206" s="66" t="s">
        <v>545</v>
      </c>
      <c r="D206" s="79"/>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1"/>
      <c r="HZ206" s="22"/>
      <c r="IA206" s="22">
        <v>2.93</v>
      </c>
      <c r="IB206" s="22" t="s">
        <v>462</v>
      </c>
      <c r="IC206" s="22" t="s">
        <v>545</v>
      </c>
      <c r="ID206" s="22"/>
    </row>
    <row r="207" spans="1:239" s="21" customFormat="1" ht="28.5">
      <c r="A207" s="30">
        <v>2.94</v>
      </c>
      <c r="B207" s="74" t="s">
        <v>463</v>
      </c>
      <c r="C207" s="66" t="s">
        <v>546</v>
      </c>
      <c r="D207" s="69">
        <v>2</v>
      </c>
      <c r="E207" s="70" t="s">
        <v>480</v>
      </c>
      <c r="F207" s="71">
        <v>7197.72</v>
      </c>
      <c r="G207" s="56"/>
      <c r="H207" s="57"/>
      <c r="I207" s="58" t="s">
        <v>34</v>
      </c>
      <c r="J207" s="59">
        <f aca="true" t="shared" si="4" ref="J207:J221">IF(I207="Less(-)",-1,1)</f>
        <v>1</v>
      </c>
      <c r="K207" s="57" t="s">
        <v>35</v>
      </c>
      <c r="L207" s="57" t="s">
        <v>4</v>
      </c>
      <c r="M207" s="60"/>
      <c r="N207" s="57"/>
      <c r="O207" s="57"/>
      <c r="P207" s="61"/>
      <c r="Q207" s="57"/>
      <c r="R207" s="57"/>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2"/>
      <c r="BA207" s="65">
        <f aca="true" t="shared" si="5" ref="BA207:BA221">ROUND(total_amount_ba($B$2,$D$2,D207,F207,J207,K207,M207),0)</f>
        <v>14395</v>
      </c>
      <c r="BB207" s="63">
        <f aca="true" t="shared" si="6" ref="BB207:BB221">BA207+SUM(N207:AZ207)</f>
        <v>14395</v>
      </c>
      <c r="BC207" s="64" t="str">
        <f aca="true" t="shared" si="7" ref="BC207:BC221">SpellNumber(L207,BB207)</f>
        <v>INR  Fourteen Thousand Three Hundred &amp; Ninety Five  Only</v>
      </c>
      <c r="HZ207" s="22"/>
      <c r="IA207" s="22">
        <v>2.94</v>
      </c>
      <c r="IB207" s="22" t="s">
        <v>463</v>
      </c>
      <c r="IC207" s="22" t="s">
        <v>546</v>
      </c>
      <c r="ID207" s="22">
        <v>2</v>
      </c>
      <c r="IE207" s="21" t="s">
        <v>480</v>
      </c>
    </row>
    <row r="208" spans="1:239" s="21" customFormat="1" ht="47.25">
      <c r="A208" s="30">
        <v>2.95</v>
      </c>
      <c r="B208" s="74" t="s">
        <v>464</v>
      </c>
      <c r="C208" s="66" t="s">
        <v>547</v>
      </c>
      <c r="D208" s="69">
        <v>10</v>
      </c>
      <c r="E208" s="70" t="s">
        <v>478</v>
      </c>
      <c r="F208" s="71">
        <v>619.03</v>
      </c>
      <c r="G208" s="56"/>
      <c r="H208" s="57"/>
      <c r="I208" s="58" t="s">
        <v>34</v>
      </c>
      <c r="J208" s="59">
        <f t="shared" si="4"/>
        <v>1</v>
      </c>
      <c r="K208" s="57" t="s">
        <v>35</v>
      </c>
      <c r="L208" s="57" t="s">
        <v>4</v>
      </c>
      <c r="M208" s="60"/>
      <c r="N208" s="57"/>
      <c r="O208" s="57"/>
      <c r="P208" s="61"/>
      <c r="Q208" s="57"/>
      <c r="R208" s="57"/>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2"/>
      <c r="BA208" s="65">
        <f t="shared" si="5"/>
        <v>6190</v>
      </c>
      <c r="BB208" s="63">
        <f t="shared" si="6"/>
        <v>6190</v>
      </c>
      <c r="BC208" s="64" t="str">
        <f t="shared" si="7"/>
        <v>INR  Six Thousand One Hundred &amp; Ninety  Only</v>
      </c>
      <c r="HZ208" s="22"/>
      <c r="IA208" s="22">
        <v>2.95</v>
      </c>
      <c r="IB208" s="22" t="s">
        <v>464</v>
      </c>
      <c r="IC208" s="22" t="s">
        <v>547</v>
      </c>
      <c r="ID208" s="22">
        <v>10</v>
      </c>
      <c r="IE208" s="21" t="s">
        <v>478</v>
      </c>
    </row>
    <row r="209" spans="1:239" s="21" customFormat="1" ht="31.5">
      <c r="A209" s="30">
        <v>2.96</v>
      </c>
      <c r="B209" s="74" t="s">
        <v>465</v>
      </c>
      <c r="C209" s="66" t="s">
        <v>548</v>
      </c>
      <c r="D209" s="69">
        <v>70</v>
      </c>
      <c r="E209" s="70" t="s">
        <v>478</v>
      </c>
      <c r="F209" s="71">
        <v>213.94</v>
      </c>
      <c r="G209" s="56"/>
      <c r="H209" s="57"/>
      <c r="I209" s="58" t="s">
        <v>34</v>
      </c>
      <c r="J209" s="59">
        <f t="shared" si="4"/>
        <v>1</v>
      </c>
      <c r="K209" s="57" t="s">
        <v>35</v>
      </c>
      <c r="L209" s="57" t="s">
        <v>4</v>
      </c>
      <c r="M209" s="60"/>
      <c r="N209" s="57"/>
      <c r="O209" s="57"/>
      <c r="P209" s="61"/>
      <c r="Q209" s="57"/>
      <c r="R209" s="57"/>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2"/>
      <c r="BA209" s="65">
        <f t="shared" si="5"/>
        <v>14976</v>
      </c>
      <c r="BB209" s="63">
        <f t="shared" si="6"/>
        <v>14976</v>
      </c>
      <c r="BC209" s="64" t="str">
        <f t="shared" si="7"/>
        <v>INR  Fourteen Thousand Nine Hundred &amp; Seventy Six  Only</v>
      </c>
      <c r="HZ209" s="22"/>
      <c r="IA209" s="22">
        <v>2.96</v>
      </c>
      <c r="IB209" s="22" t="s">
        <v>465</v>
      </c>
      <c r="IC209" s="22" t="s">
        <v>548</v>
      </c>
      <c r="ID209" s="22">
        <v>70</v>
      </c>
      <c r="IE209" s="21" t="s">
        <v>478</v>
      </c>
    </row>
    <row r="210" spans="1:239" s="21" customFormat="1" ht="47.25">
      <c r="A210" s="30">
        <v>2.97</v>
      </c>
      <c r="B210" s="76" t="s">
        <v>466</v>
      </c>
      <c r="C210" s="66" t="s">
        <v>549</v>
      </c>
      <c r="D210" s="72">
        <v>12</v>
      </c>
      <c r="E210" s="73" t="s">
        <v>102</v>
      </c>
      <c r="F210" s="71">
        <v>94.7</v>
      </c>
      <c r="G210" s="56"/>
      <c r="H210" s="57"/>
      <c r="I210" s="58" t="s">
        <v>34</v>
      </c>
      <c r="J210" s="59">
        <f t="shared" si="4"/>
        <v>1</v>
      </c>
      <c r="K210" s="57" t="s">
        <v>35</v>
      </c>
      <c r="L210" s="57" t="s">
        <v>4</v>
      </c>
      <c r="M210" s="60"/>
      <c r="N210" s="57"/>
      <c r="O210" s="57"/>
      <c r="P210" s="61"/>
      <c r="Q210" s="57"/>
      <c r="R210" s="57"/>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2"/>
      <c r="BA210" s="65">
        <f t="shared" si="5"/>
        <v>1136</v>
      </c>
      <c r="BB210" s="63">
        <f t="shared" si="6"/>
        <v>1136</v>
      </c>
      <c r="BC210" s="64" t="str">
        <f t="shared" si="7"/>
        <v>INR  One Thousand One Hundred &amp; Thirty Six  Only</v>
      </c>
      <c r="HZ210" s="22"/>
      <c r="IA210" s="22">
        <v>2.97</v>
      </c>
      <c r="IB210" s="22" t="s">
        <v>466</v>
      </c>
      <c r="IC210" s="22" t="s">
        <v>549</v>
      </c>
      <c r="ID210" s="22">
        <v>12</v>
      </c>
      <c r="IE210" s="21" t="s">
        <v>102</v>
      </c>
    </row>
    <row r="211" spans="1:239" s="21" customFormat="1" ht="31.5">
      <c r="A211" s="30">
        <v>2.98</v>
      </c>
      <c r="B211" s="76" t="s">
        <v>467</v>
      </c>
      <c r="C211" s="66" t="s">
        <v>550</v>
      </c>
      <c r="D211" s="72">
        <v>2</v>
      </c>
      <c r="E211" s="73" t="s">
        <v>102</v>
      </c>
      <c r="F211" s="71">
        <v>2728.63</v>
      </c>
      <c r="G211" s="56"/>
      <c r="H211" s="57"/>
      <c r="I211" s="58" t="s">
        <v>34</v>
      </c>
      <c r="J211" s="59">
        <f t="shared" si="4"/>
        <v>1</v>
      </c>
      <c r="K211" s="57" t="s">
        <v>35</v>
      </c>
      <c r="L211" s="57" t="s">
        <v>4</v>
      </c>
      <c r="M211" s="60"/>
      <c r="N211" s="57"/>
      <c r="O211" s="57"/>
      <c r="P211" s="61"/>
      <c r="Q211" s="57"/>
      <c r="R211" s="57"/>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2"/>
      <c r="BA211" s="65">
        <f t="shared" si="5"/>
        <v>5457</v>
      </c>
      <c r="BB211" s="63">
        <f t="shared" si="6"/>
        <v>5457</v>
      </c>
      <c r="BC211" s="64" t="str">
        <f t="shared" si="7"/>
        <v>INR  Five Thousand Four Hundred &amp; Fifty Seven  Only</v>
      </c>
      <c r="HZ211" s="22"/>
      <c r="IA211" s="22">
        <v>2.98</v>
      </c>
      <c r="IB211" s="22" t="s">
        <v>467</v>
      </c>
      <c r="IC211" s="22" t="s">
        <v>550</v>
      </c>
      <c r="ID211" s="22">
        <v>2</v>
      </c>
      <c r="IE211" s="21" t="s">
        <v>102</v>
      </c>
    </row>
    <row r="212" spans="1:239" s="21" customFormat="1" ht="47.25">
      <c r="A212" s="30">
        <v>2.99</v>
      </c>
      <c r="B212" s="74" t="s">
        <v>468</v>
      </c>
      <c r="C212" s="66" t="s">
        <v>551</v>
      </c>
      <c r="D212" s="69">
        <v>4</v>
      </c>
      <c r="E212" s="70" t="s">
        <v>480</v>
      </c>
      <c r="F212" s="71">
        <v>1010.96</v>
      </c>
      <c r="G212" s="56"/>
      <c r="H212" s="57"/>
      <c r="I212" s="58" t="s">
        <v>34</v>
      </c>
      <c r="J212" s="59">
        <f t="shared" si="4"/>
        <v>1</v>
      </c>
      <c r="K212" s="57" t="s">
        <v>35</v>
      </c>
      <c r="L212" s="57" t="s">
        <v>4</v>
      </c>
      <c r="M212" s="60"/>
      <c r="N212" s="57"/>
      <c r="O212" s="57"/>
      <c r="P212" s="61"/>
      <c r="Q212" s="57"/>
      <c r="R212" s="57"/>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2"/>
      <c r="BA212" s="65">
        <f t="shared" si="5"/>
        <v>4044</v>
      </c>
      <c r="BB212" s="63">
        <f t="shared" si="6"/>
        <v>4044</v>
      </c>
      <c r="BC212" s="64" t="str">
        <f t="shared" si="7"/>
        <v>INR  Four Thousand  &amp;Forty Four  Only</v>
      </c>
      <c r="HZ212" s="22"/>
      <c r="IA212" s="22">
        <v>2.99</v>
      </c>
      <c r="IB212" s="22" t="s">
        <v>468</v>
      </c>
      <c r="IC212" s="22" t="s">
        <v>551</v>
      </c>
      <c r="ID212" s="22">
        <v>4</v>
      </c>
      <c r="IE212" s="21" t="s">
        <v>480</v>
      </c>
    </row>
    <row r="213" spans="1:239" s="21" customFormat="1" ht="63">
      <c r="A213" s="30">
        <v>3</v>
      </c>
      <c r="B213" s="74" t="s">
        <v>469</v>
      </c>
      <c r="C213" s="66" t="s">
        <v>552</v>
      </c>
      <c r="D213" s="69">
        <v>1</v>
      </c>
      <c r="E213" s="70" t="s">
        <v>480</v>
      </c>
      <c r="F213" s="71">
        <v>415.61</v>
      </c>
      <c r="G213" s="56"/>
      <c r="H213" s="57"/>
      <c r="I213" s="58" t="s">
        <v>34</v>
      </c>
      <c r="J213" s="59">
        <f t="shared" si="4"/>
        <v>1</v>
      </c>
      <c r="K213" s="57" t="s">
        <v>35</v>
      </c>
      <c r="L213" s="57" t="s">
        <v>4</v>
      </c>
      <c r="M213" s="60"/>
      <c r="N213" s="57"/>
      <c r="O213" s="57"/>
      <c r="P213" s="61"/>
      <c r="Q213" s="57"/>
      <c r="R213" s="57"/>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2"/>
      <c r="BA213" s="65">
        <f t="shared" si="5"/>
        <v>416</v>
      </c>
      <c r="BB213" s="63">
        <f t="shared" si="6"/>
        <v>416</v>
      </c>
      <c r="BC213" s="64" t="str">
        <f t="shared" si="7"/>
        <v>INR  Four Hundred &amp; Sixteen  Only</v>
      </c>
      <c r="HZ213" s="22"/>
      <c r="IA213" s="22">
        <v>3</v>
      </c>
      <c r="IB213" s="22" t="s">
        <v>469</v>
      </c>
      <c r="IC213" s="22" t="s">
        <v>552</v>
      </c>
      <c r="ID213" s="22">
        <v>1</v>
      </c>
      <c r="IE213" s="21" t="s">
        <v>480</v>
      </c>
    </row>
    <row r="214" spans="1:239" s="21" customFormat="1" ht="47.25">
      <c r="A214" s="30">
        <v>3.01</v>
      </c>
      <c r="B214" s="74" t="s">
        <v>470</v>
      </c>
      <c r="C214" s="66" t="s">
        <v>553</v>
      </c>
      <c r="D214" s="69">
        <v>2</v>
      </c>
      <c r="E214" s="70" t="s">
        <v>480</v>
      </c>
      <c r="F214" s="71">
        <v>171.85</v>
      </c>
      <c r="G214" s="56"/>
      <c r="H214" s="57"/>
      <c r="I214" s="58" t="s">
        <v>34</v>
      </c>
      <c r="J214" s="59">
        <f t="shared" si="4"/>
        <v>1</v>
      </c>
      <c r="K214" s="57" t="s">
        <v>35</v>
      </c>
      <c r="L214" s="57" t="s">
        <v>4</v>
      </c>
      <c r="M214" s="60"/>
      <c r="N214" s="57"/>
      <c r="O214" s="57"/>
      <c r="P214" s="61"/>
      <c r="Q214" s="57"/>
      <c r="R214" s="57"/>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2"/>
      <c r="BA214" s="65">
        <f t="shared" si="5"/>
        <v>344</v>
      </c>
      <c r="BB214" s="63">
        <f t="shared" si="6"/>
        <v>344</v>
      </c>
      <c r="BC214" s="64" t="str">
        <f t="shared" si="7"/>
        <v>INR  Three Hundred &amp; Forty Four  Only</v>
      </c>
      <c r="HZ214" s="22"/>
      <c r="IA214" s="22">
        <v>3.01</v>
      </c>
      <c r="IB214" s="22" t="s">
        <v>470</v>
      </c>
      <c r="IC214" s="22" t="s">
        <v>553</v>
      </c>
      <c r="ID214" s="22">
        <v>2</v>
      </c>
      <c r="IE214" s="21" t="s">
        <v>480</v>
      </c>
    </row>
    <row r="215" spans="1:239" s="21" customFormat="1" ht="63">
      <c r="A215" s="30">
        <v>3.02</v>
      </c>
      <c r="B215" s="76" t="s">
        <v>471</v>
      </c>
      <c r="C215" s="66" t="s">
        <v>554</v>
      </c>
      <c r="D215" s="72">
        <v>700</v>
      </c>
      <c r="E215" s="73" t="s">
        <v>479</v>
      </c>
      <c r="F215" s="71">
        <v>18.41</v>
      </c>
      <c r="G215" s="56"/>
      <c r="H215" s="57"/>
      <c r="I215" s="58" t="s">
        <v>34</v>
      </c>
      <c r="J215" s="59">
        <f t="shared" si="4"/>
        <v>1</v>
      </c>
      <c r="K215" s="57" t="s">
        <v>35</v>
      </c>
      <c r="L215" s="57" t="s">
        <v>4</v>
      </c>
      <c r="M215" s="60"/>
      <c r="N215" s="57"/>
      <c r="O215" s="57"/>
      <c r="P215" s="61"/>
      <c r="Q215" s="57"/>
      <c r="R215" s="57"/>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2"/>
      <c r="BA215" s="65">
        <f t="shared" si="5"/>
        <v>12887</v>
      </c>
      <c r="BB215" s="63">
        <f t="shared" si="6"/>
        <v>12887</v>
      </c>
      <c r="BC215" s="64" t="str">
        <f t="shared" si="7"/>
        <v>INR  Twelve Thousand Eight Hundred &amp; Eighty Seven  Only</v>
      </c>
      <c r="HZ215" s="22"/>
      <c r="IA215" s="22">
        <v>3.02</v>
      </c>
      <c r="IB215" s="22" t="s">
        <v>471</v>
      </c>
      <c r="IC215" s="22" t="s">
        <v>554</v>
      </c>
      <c r="ID215" s="22">
        <v>700</v>
      </c>
      <c r="IE215" s="21" t="s">
        <v>479</v>
      </c>
    </row>
    <row r="216" spans="1:239" s="21" customFormat="1" ht="47.25">
      <c r="A216" s="30">
        <v>3.03</v>
      </c>
      <c r="B216" s="76" t="s">
        <v>472</v>
      </c>
      <c r="C216" s="66" t="s">
        <v>555</v>
      </c>
      <c r="D216" s="72">
        <v>25</v>
      </c>
      <c r="E216" s="73" t="s">
        <v>102</v>
      </c>
      <c r="F216" s="71">
        <v>79.79</v>
      </c>
      <c r="G216" s="56"/>
      <c r="H216" s="57"/>
      <c r="I216" s="58" t="s">
        <v>34</v>
      </c>
      <c r="J216" s="59">
        <f t="shared" si="4"/>
        <v>1</v>
      </c>
      <c r="K216" s="57" t="s">
        <v>35</v>
      </c>
      <c r="L216" s="57" t="s">
        <v>4</v>
      </c>
      <c r="M216" s="60"/>
      <c r="N216" s="57"/>
      <c r="O216" s="57"/>
      <c r="P216" s="61"/>
      <c r="Q216" s="57"/>
      <c r="R216" s="57"/>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2"/>
      <c r="BA216" s="65">
        <f t="shared" si="5"/>
        <v>1995</v>
      </c>
      <c r="BB216" s="63">
        <f t="shared" si="6"/>
        <v>1995</v>
      </c>
      <c r="BC216" s="64" t="str">
        <f t="shared" si="7"/>
        <v>INR  One Thousand Nine Hundred &amp; Ninety Five  Only</v>
      </c>
      <c r="HZ216" s="22"/>
      <c r="IA216" s="22">
        <v>3.03</v>
      </c>
      <c r="IB216" s="22" t="s">
        <v>472</v>
      </c>
      <c r="IC216" s="22" t="s">
        <v>555</v>
      </c>
      <c r="ID216" s="22">
        <v>25</v>
      </c>
      <c r="IE216" s="21" t="s">
        <v>102</v>
      </c>
    </row>
    <row r="217" spans="1:238" s="21" customFormat="1" ht="110.25">
      <c r="A217" s="30">
        <v>3.04</v>
      </c>
      <c r="B217" s="74" t="s">
        <v>473</v>
      </c>
      <c r="C217" s="66" t="s">
        <v>556</v>
      </c>
      <c r="D217" s="79"/>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1"/>
      <c r="HZ217" s="22"/>
      <c r="IA217" s="22">
        <v>3.04</v>
      </c>
      <c r="IB217" s="22" t="s">
        <v>473</v>
      </c>
      <c r="IC217" s="22" t="s">
        <v>556</v>
      </c>
      <c r="ID217" s="22"/>
    </row>
    <row r="218" spans="1:239" s="21" customFormat="1" ht="28.5">
      <c r="A218" s="30">
        <v>3.05</v>
      </c>
      <c r="B218" s="74" t="s">
        <v>474</v>
      </c>
      <c r="C218" s="66" t="s">
        <v>557</v>
      </c>
      <c r="D218" s="69">
        <v>1</v>
      </c>
      <c r="E218" s="70" t="s">
        <v>480</v>
      </c>
      <c r="F218" s="71">
        <v>8912.76</v>
      </c>
      <c r="G218" s="56"/>
      <c r="H218" s="57"/>
      <c r="I218" s="58" t="s">
        <v>34</v>
      </c>
      <c r="J218" s="59">
        <f t="shared" si="4"/>
        <v>1</v>
      </c>
      <c r="K218" s="57" t="s">
        <v>35</v>
      </c>
      <c r="L218" s="57" t="s">
        <v>4</v>
      </c>
      <c r="M218" s="60"/>
      <c r="N218" s="57"/>
      <c r="O218" s="57"/>
      <c r="P218" s="61"/>
      <c r="Q218" s="57"/>
      <c r="R218" s="57"/>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2"/>
      <c r="BA218" s="65">
        <f t="shared" si="5"/>
        <v>8913</v>
      </c>
      <c r="BB218" s="63">
        <f t="shared" si="6"/>
        <v>8913</v>
      </c>
      <c r="BC218" s="64" t="str">
        <f t="shared" si="7"/>
        <v>INR  Eight Thousand Nine Hundred &amp; Thirteen  Only</v>
      </c>
      <c r="HZ218" s="22"/>
      <c r="IA218" s="22">
        <v>3.05</v>
      </c>
      <c r="IB218" s="22" t="s">
        <v>474</v>
      </c>
      <c r="IC218" s="22" t="s">
        <v>557</v>
      </c>
      <c r="ID218" s="22">
        <v>1</v>
      </c>
      <c r="IE218" s="21" t="s">
        <v>480</v>
      </c>
    </row>
    <row r="219" spans="1:238" s="21" customFormat="1" ht="110.25">
      <c r="A219" s="30">
        <v>3.06</v>
      </c>
      <c r="B219" s="74" t="s">
        <v>475</v>
      </c>
      <c r="C219" s="66" t="s">
        <v>558</v>
      </c>
      <c r="D219" s="79"/>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1"/>
      <c r="BF219" s="77"/>
      <c r="HZ219" s="22"/>
      <c r="IA219" s="22">
        <v>3.06</v>
      </c>
      <c r="IB219" s="22" t="s">
        <v>475</v>
      </c>
      <c r="IC219" s="22" t="s">
        <v>558</v>
      </c>
      <c r="ID219" s="22"/>
    </row>
    <row r="220" spans="1:239" s="21" customFormat="1" ht="28.5">
      <c r="A220" s="30">
        <v>3.07</v>
      </c>
      <c r="B220" s="74" t="s">
        <v>476</v>
      </c>
      <c r="C220" s="66" t="s">
        <v>559</v>
      </c>
      <c r="D220" s="69">
        <v>1</v>
      </c>
      <c r="E220" s="70" t="s">
        <v>480</v>
      </c>
      <c r="F220" s="71">
        <v>29007.45</v>
      </c>
      <c r="G220" s="56"/>
      <c r="H220" s="57"/>
      <c r="I220" s="58" t="s">
        <v>34</v>
      </c>
      <c r="J220" s="59">
        <f t="shared" si="4"/>
        <v>1</v>
      </c>
      <c r="K220" s="57" t="s">
        <v>35</v>
      </c>
      <c r="L220" s="57" t="s">
        <v>4</v>
      </c>
      <c r="M220" s="60"/>
      <c r="N220" s="57"/>
      <c r="O220" s="57"/>
      <c r="P220" s="61"/>
      <c r="Q220" s="57"/>
      <c r="R220" s="57"/>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2"/>
      <c r="BA220" s="65">
        <f t="shared" si="5"/>
        <v>29007</v>
      </c>
      <c r="BB220" s="63">
        <f t="shared" si="6"/>
        <v>29007</v>
      </c>
      <c r="BC220" s="64" t="str">
        <f t="shared" si="7"/>
        <v>INR  Twenty Nine Thousand  &amp;Seven  Only</v>
      </c>
      <c r="BF220" s="77"/>
      <c r="HZ220" s="22"/>
      <c r="IA220" s="22">
        <v>3.07</v>
      </c>
      <c r="IB220" s="22" t="s">
        <v>476</v>
      </c>
      <c r="IC220" s="22" t="s">
        <v>559</v>
      </c>
      <c r="ID220" s="22">
        <v>1</v>
      </c>
      <c r="IE220" s="21" t="s">
        <v>480</v>
      </c>
    </row>
    <row r="221" spans="1:239" s="21" customFormat="1" ht="31.5">
      <c r="A221" s="30">
        <v>3.08</v>
      </c>
      <c r="B221" s="76" t="s">
        <v>477</v>
      </c>
      <c r="C221" s="66" t="s">
        <v>560</v>
      </c>
      <c r="D221" s="72">
        <v>4</v>
      </c>
      <c r="E221" s="73" t="s">
        <v>102</v>
      </c>
      <c r="F221" s="71">
        <v>288.47</v>
      </c>
      <c r="G221" s="56"/>
      <c r="H221" s="57"/>
      <c r="I221" s="58" t="s">
        <v>34</v>
      </c>
      <c r="J221" s="59">
        <f t="shared" si="4"/>
        <v>1</v>
      </c>
      <c r="K221" s="57" t="s">
        <v>35</v>
      </c>
      <c r="L221" s="57" t="s">
        <v>4</v>
      </c>
      <c r="M221" s="60"/>
      <c r="N221" s="57"/>
      <c r="O221" s="57"/>
      <c r="P221" s="61"/>
      <c r="Q221" s="57"/>
      <c r="R221" s="57"/>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2"/>
      <c r="BA221" s="65">
        <f t="shared" si="5"/>
        <v>1154</v>
      </c>
      <c r="BB221" s="78">
        <f t="shared" si="6"/>
        <v>1154</v>
      </c>
      <c r="BC221" s="64" t="str">
        <f t="shared" si="7"/>
        <v>INR  One Thousand One Hundred &amp; Fifty Four  Only</v>
      </c>
      <c r="HZ221" s="22"/>
      <c r="IA221" s="22">
        <v>3.08</v>
      </c>
      <c r="IB221" s="22" t="s">
        <v>477</v>
      </c>
      <c r="IC221" s="22" t="s">
        <v>560</v>
      </c>
      <c r="ID221" s="22">
        <v>4</v>
      </c>
      <c r="IE221" s="21" t="s">
        <v>102</v>
      </c>
    </row>
    <row r="222" spans="1:237" ht="28.5">
      <c r="A222" s="47" t="s">
        <v>36</v>
      </c>
      <c r="B222" s="48"/>
      <c r="C222" s="49"/>
      <c r="D222" s="50"/>
      <c r="E222" s="50"/>
      <c r="F222" s="50"/>
      <c r="G222" s="50"/>
      <c r="H222" s="51"/>
      <c r="I222" s="51"/>
      <c r="J222" s="51"/>
      <c r="K222" s="51"/>
      <c r="L222" s="52"/>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29">
        <f>SUM(BA14:BA221)</f>
        <v>3096976</v>
      </c>
      <c r="BB222" s="53">
        <f>SUM(BB16:BB221)</f>
        <v>3096976</v>
      </c>
      <c r="BC222" s="54" t="str">
        <f>SpellNumber(L222,BB222)</f>
        <v>  Thirty Lakh Ninety Six Thousand Nine Hundred &amp; Seventy Six  Only</v>
      </c>
      <c r="IA222" s="3" t="s">
        <v>36</v>
      </c>
      <c r="IC222" s="3">
        <v>29911889</v>
      </c>
    </row>
    <row r="223" spans="1:237" ht="36.75" customHeight="1">
      <c r="A223" s="36" t="s">
        <v>37</v>
      </c>
      <c r="B223" s="37"/>
      <c r="C223" s="38"/>
      <c r="D223" s="55"/>
      <c r="E223" s="39" t="s">
        <v>42</v>
      </c>
      <c r="F223" s="26"/>
      <c r="G223" s="40"/>
      <c r="H223" s="41"/>
      <c r="I223" s="41"/>
      <c r="J223" s="41"/>
      <c r="K223" s="42"/>
      <c r="L223" s="24"/>
      <c r="M223" s="43"/>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25">
        <f>IF(ISBLANK(F223),0,IF(E223="Excess (+)",ROUND(BA222+(BA222*F223),2),IF(E223="Less (-)",ROUND(BA222+(BA222*F223*(-1)),2),IF(E223="At Par",BA222,0))))</f>
        <v>0</v>
      </c>
      <c r="BB223" s="45">
        <f>ROUND(BA223,0)</f>
        <v>0</v>
      </c>
      <c r="BC223" s="46" t="str">
        <f>SpellNumber($E$2,BB223)</f>
        <v>INR Zero Only</v>
      </c>
      <c r="IA223" s="3" t="s">
        <v>37</v>
      </c>
      <c r="IC223" s="3" t="s">
        <v>287</v>
      </c>
    </row>
    <row r="224" spans="1:237" ht="33.75" customHeight="1">
      <c r="A224" s="23" t="s">
        <v>38</v>
      </c>
      <c r="B224" s="23"/>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IA224" s="3" t="s">
        <v>38</v>
      </c>
      <c r="IC224" s="3" t="s">
        <v>286</v>
      </c>
    </row>
  </sheetData>
  <sheetProtection password="D850" sheet="1"/>
  <autoFilter ref="A11:BC224"/>
  <mergeCells count="97">
    <mergeCell ref="D113:BC113"/>
    <mergeCell ref="D114:BC114"/>
    <mergeCell ref="D116:BC116"/>
    <mergeCell ref="D117:BC117"/>
    <mergeCell ref="D119:BC119"/>
    <mergeCell ref="D120:BC120"/>
    <mergeCell ref="D104:BC104"/>
    <mergeCell ref="D105:BC105"/>
    <mergeCell ref="D107:BC107"/>
    <mergeCell ref="D108:BC108"/>
    <mergeCell ref="D110:BC110"/>
    <mergeCell ref="D111:BC111"/>
    <mergeCell ref="D89:BC89"/>
    <mergeCell ref="D91:BC91"/>
    <mergeCell ref="D94:BC94"/>
    <mergeCell ref="D96:BC96"/>
    <mergeCell ref="D97:BC97"/>
    <mergeCell ref="D100:BC100"/>
    <mergeCell ref="D78:BC78"/>
    <mergeCell ref="D80:BC80"/>
    <mergeCell ref="D81:BC81"/>
    <mergeCell ref="D83:BC83"/>
    <mergeCell ref="D85:BC85"/>
    <mergeCell ref="D87:BC87"/>
    <mergeCell ref="D68:BC68"/>
    <mergeCell ref="D70:BC70"/>
    <mergeCell ref="D72:BC72"/>
    <mergeCell ref="D73:BC73"/>
    <mergeCell ref="D75:BC75"/>
    <mergeCell ref="D77:BC77"/>
    <mergeCell ref="D56:BC56"/>
    <mergeCell ref="D58:BC58"/>
    <mergeCell ref="D60:BC60"/>
    <mergeCell ref="D62:BC62"/>
    <mergeCell ref="D65:BC65"/>
    <mergeCell ref="D66:BC66"/>
    <mergeCell ref="D44:BC44"/>
    <mergeCell ref="D45:BC45"/>
    <mergeCell ref="D46:BC46"/>
    <mergeCell ref="D50:BC50"/>
    <mergeCell ref="D51:BC51"/>
    <mergeCell ref="D53:BC53"/>
    <mergeCell ref="D34:BC34"/>
    <mergeCell ref="D36:BC36"/>
    <mergeCell ref="D37:BC37"/>
    <mergeCell ref="D39:BC39"/>
    <mergeCell ref="D41:BC41"/>
    <mergeCell ref="D42:BC42"/>
    <mergeCell ref="A1:L1"/>
    <mergeCell ref="A4:BC4"/>
    <mergeCell ref="A5:BC5"/>
    <mergeCell ref="A6:BC6"/>
    <mergeCell ref="A7:BC7"/>
    <mergeCell ref="D13:BC13"/>
    <mergeCell ref="B8:BC8"/>
    <mergeCell ref="A9:BC9"/>
    <mergeCell ref="C224:BC224"/>
    <mergeCell ref="D14:BC14"/>
    <mergeCell ref="D15:BC15"/>
    <mergeCell ref="D17:BC17"/>
    <mergeCell ref="D18:BC18"/>
    <mergeCell ref="D21:BC21"/>
    <mergeCell ref="D22:BC22"/>
    <mergeCell ref="D25:BC25"/>
    <mergeCell ref="D26:BC26"/>
    <mergeCell ref="D32:BC32"/>
    <mergeCell ref="D122:BC122"/>
    <mergeCell ref="D124:BC124"/>
    <mergeCell ref="D125:BC125"/>
    <mergeCell ref="D128:BC128"/>
    <mergeCell ref="D130:BC130"/>
    <mergeCell ref="D132:BC132"/>
    <mergeCell ref="D134:BC134"/>
    <mergeCell ref="D136:BC136"/>
    <mergeCell ref="D138:BC138"/>
    <mergeCell ref="D140:BC140"/>
    <mergeCell ref="D141:BC141"/>
    <mergeCell ref="D143:BC143"/>
    <mergeCell ref="D145:BC145"/>
    <mergeCell ref="D146:BC146"/>
    <mergeCell ref="D147:BC147"/>
    <mergeCell ref="D149:BC149"/>
    <mergeCell ref="D151:BC151"/>
    <mergeCell ref="D155:BC155"/>
    <mergeCell ref="D157:BC157"/>
    <mergeCell ref="D159:BC159"/>
    <mergeCell ref="D165:BC165"/>
    <mergeCell ref="D169:BC169"/>
    <mergeCell ref="D174:BC174"/>
    <mergeCell ref="D180:BC180"/>
    <mergeCell ref="D219:BC219"/>
    <mergeCell ref="D190:BC190"/>
    <mergeCell ref="D193:BC193"/>
    <mergeCell ref="D199:BC199"/>
    <mergeCell ref="D202:BC202"/>
    <mergeCell ref="D206:BC206"/>
    <mergeCell ref="D217:BC217"/>
  </mergeCells>
  <dataValidations count="22">
    <dataValidation type="list" allowBlank="1" showErrorMessage="1" sqref="E22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3">
      <formula1>0</formula1>
      <formula2>99.9</formula2>
    </dataValidation>
    <dataValidation type="list" allowBlank="1" showErrorMessage="1" sqref="D13:D15 K16 D17:D18 K19:K20 D21:D22 K23:K24 D25:D26 K27:K31 D32 K33 D34 K35 D36:D37 K38 D39 K40 D41:D42 K43 D44:D46 K47:K49 D50:D51 K52 D53 K54:K55 D56 K57 D58 K59 D60 K61 D62 K63:K64 D65:D66 K67 D68 K69 D70 K71 D72:D73 K74 D75 K76 D77:D78 K79 D80:D81 K82 D83 K84 D85 K86 D87 K88 D89 K90 D91 K92:K93 D94 K95 D96:D97 K98:K99 D100 K101:K103 D104:D105 K106 D107:D108 K109 D110:D111 K112 D113:D114 K115 D116:D117 K118 D119:D120 K121 D122 K123 D124:D125 K126:K127 D128 K129 D130 K131 D132 K133 D134 K135 D136 K137 D138 K139 D140:D141 K142 D143 K144 D145:D147 K148 D149 K150 D151 K152:K154">
      <formula1>"Partial Conversion,Full Conversion"</formula1>
      <formula2>0</formula2>
    </dataValidation>
    <dataValidation type="list" allowBlank="1" showErrorMessage="1" sqref="D155 K156 D157 K158 D159 K160:K164 D165 K166:K168 D169 K170:K173 D174 K175:K179 D180 K181:K189 D190 K191:K192 D193 K194:K198 D199 K200:K201 D202 K203:K205 D206 K207:K216 D217 K218 K220:K221 D21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6:H16 G19:H20 G23:H24 G27:H31 G33:H33 G35:H35 G38:H38 G40:H40 G43:H43 G47:H49 G52:H52 G54:H55 G57:H57 G59:H59 G61:H61 G63:H64 G67:H67 G69:H69 G71:H71 G74:H74 G76:H76 G79:H79 G82:H82 G84:H84 G86:H86 G88:H88 G90:H90 G92:H93 G95:H95 G98:H99 G101:H103 G106:H106 G109:H109 G112:H112 G115:H115 G118:H118 G121:H121 G123:H123 G126:H127 G129:H129 G131:H131 G133:H133 G135:H135 G137:H137 G139:H139 G142:H142 G144:H144 G148:H148 G150:H150 G152:H154 G156:H156 G158:H158 G160:H164 G166:H168 G170:H173 G175:H179 G181:H189 G191:H192 G194:H198 G200:H201 G203:H205 G207:H216 G218:H218 G220:H221">
      <formula1>0</formula1>
      <formula2>999999999999999</formula2>
    </dataValidation>
    <dataValidation allowBlank="1" showInputMessage="1" showErrorMessage="1" promptTitle="Addition / Deduction" prompt="Please Choose the correct One" sqref="J16 J19:J20 J23:J24 J27:J31 J33 J35 J38 J40 J43 J47:J49 J52 J54:J55 J57 J59 J61 J63:J64 J67 J69 J71 J74 J76 J79 J82 J84 J86 J88 J90 J92:J93 J95 J98:J99 J101:J103 J106 J109 J112 J115 J118 J121 J123 J126:J127 J129 J131 J133 J135 J137 J139 J142 J144 J148 J150 J152:J154 J156 J158 J160:J164 J166:J168 J170:J173 J175:J179 J181:J189 J191:J192 J194:J198 J200:J201 J203:J205 J207:J216 J218 J220:J221">
      <formula1>0</formula1>
      <formula2>0</formula2>
    </dataValidation>
    <dataValidation type="list" showErrorMessage="1" sqref="I16 I19:I20 I23:I24 I27:I31 I33 I35 I38 I40 I43 I47:I49 I52 I54:I55 I57 I59 I61 I63:I64 I67 I69 I71 I74 I76 I79 I82 I84 I86 I88 I90 I92:I93 I95 I98:I99 I101:I103 I106 I109 I112 I115 I118 I121 I123 I126:I127 I129 I131 I133 I135 I137 I139 I142 I144 I148 I150 I152:I154 I156 I158 I160:I164 I166:I168 I170:I173 I175:I179 I181:I189 I191:I192 I194:I198 I200:I201 I203:I205 I207:I216 I218 I220:I22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9:O20 N23:O24 N27:O31 N33:O33 N35:O35 N38:O38 N40:O40 N43:O43 N47:O49 N52:O52 N54:O55 N57:O57 N59:O59 N61:O61 N63:O64 N67:O67 N69:O69 N71:O71 N74:O74 N76:O76 N79:O79 N82:O82 N84:O84 N86:O86 N88:O88 N90:O90 N92:O93 N95:O95 N98:O99 N101:O103 N106:O106 N109:O109 N112:O112 N115:O115 N118:O118 N121:O121 N123:O123 N126:O127 N129:O129 N131:O131 N133:O133 N135:O135 N137:O137 N139:O139 N142:O142 N144:O144 N148:O148 N150:O150 N152:O154 N156:O156 N158:O158 N160:O164 N166:O168 N170:O173 N175:O179 N181:O189 N191:O192 N194:O198 N200:O201 N203:O205 N207:O216 N218:O218 N220:O2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9:R20 R23:R24 R27:R31 R33 R35 R38 R40 R43 R47:R49 R52 R54:R55 R57 R59 R61 R63:R64 R67 R69 R71 R74 R76 R79 R82 R84 R86 R88 R90 R92:R93 R95 R98:R99 R101:R103 R106 R109 R112 R115 R118 R121 R123 R126:R127 R129 R131 R133 R135 R137 R139 R142 R144 R148 R150 R152:R154 R156 R158 R160:R164 R166:R168 R170:R173 R175:R179 R181:R189 R191:R192 R194:R198 R200:R201 R203:R205 R207:R216 R218 R220:R2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9:Q20 Q23:Q24 Q27:Q31 Q33 Q35 Q38 Q40 Q43 Q47:Q49 Q52 Q54:Q55 Q57 Q59 Q61 Q63:Q64 Q67 Q69 Q71 Q74 Q76 Q79 Q82 Q84 Q86 Q88 Q90 Q92:Q93 Q95 Q98:Q99 Q101:Q103 Q106 Q109 Q112 Q115 Q118 Q121 Q123 Q126:Q127 Q129 Q131 Q133 Q135 Q137 Q139 Q142 Q144 Q148 Q150 Q152:Q154 Q156 Q158 Q160:Q164 Q166:Q168 Q170:Q173 Q175:Q179 Q181:Q189 Q191:Q192 Q194:Q198 Q200:Q201 Q203:Q205 Q207:Q216 Q218 Q220:Q22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9:M20 M23:M24 M27:M31 M33 M35 M38 M40 M43 M47:M49 M52 M54:M55 M57 M59 M61 M63:M64 M67 M69 M71 M74 M76 M79 M82 M84 M86 M88 M90 M92:M93 M95 M98:M99 M101:M103 M106 M109 M112 M115 M118 M121 M123 M126:M127 M129 M131 M133 M135 M137 M139 M142 M144 M148 M150 M152:M154 M156 M158 M160:M164 M166:M168 M170:M173 M175:M179 M181:M189 M191:M192 M194:M198 M200:M201 M203:M205 M207:M216 M218 M220:M221">
      <formula1>0</formula1>
      <formula2>999999999999999</formula2>
    </dataValidation>
    <dataValidation type="decimal" allowBlank="1" showInputMessage="1" showErrorMessage="1" promptTitle="Quantity" prompt="Please enter the Quantity for this item. " errorTitle="Invalid Entry" error="Only Numeric Values are allowed. " sqref="D16 D19:D20 D23:D24 D27:D31 D33 D35 D38 D40 D43 D47:D49 D52 D54:D55 D57 D59 D61 D63:D64 D67 D69 D71 D74 D76 D79 D82 D84 D86 D88 D90 D92:D93 D95 D98:D99 D101:D103 D106 D109 D112 D115 D118 D121 D123 D126:D127 D129 D131 D133 D135 D137 D139 D142 D144 D148 D150 D152:D154 D156 D158 D160:D164 D166:D168 D170:D173 D175:D179 D181:D189 D191:D192 D194:D198 D200:D201 D203:D205 D207:D216 D218 D220:D22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9:F20 F23:F24 F27:F31 F33 F35 F38 F40 F43 F47:F49 F52 F54:F55 F57 F59 F61 F63:F64 F67 F69 F71 F74 F76 F79 F82 F84 F86 F88 F90 F92:F93 F95 F98:F99 F101:F103 F106 F109 F112 F115 F118 F121 F123 F126:F127 F129 F131 F133 F135 F137 F139 F142 F144 F148 F150 F152:F154 F156 F158 F160:F164 F166:F168 F170:F173 F175:F179 F181:F189 F191:F192 F194:F198 F200:F201 F203:F205 F207:F216 F218 F220:F221">
      <formula1>0</formula1>
      <formula2>999999999999999</formula2>
    </dataValidation>
    <dataValidation type="list" allowBlank="1" showInputMessage="1" showErrorMessage="1" sqref="L224 L208 L209 L210 L211 L212 L213 L214 L215 L216 L217 L218 L21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formula1>"INR"</formula1>
    </dataValidation>
    <dataValidation type="list" allowBlank="1" showInputMessage="1" showErrorMessage="1" sqref="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formula1>"INR"</formula1>
    </dataValidation>
    <dataValidation type="list" allowBlank="1" showInputMessage="1" showErrorMessage="1" sqref="L200 L201 L202 L203 L204 L205 L206 L207 L221 L220">
      <formula1>"INR"</formula1>
    </dataValidation>
    <dataValidation allowBlank="1" showInputMessage="1" showErrorMessage="1" promptTitle="Itemcode/Make" prompt="Please enter text" sqref="C14:C221">
      <formula1>0</formula1>
      <formula2>0</formula2>
    </dataValidation>
    <dataValidation type="decimal" allowBlank="1" showInputMessage="1" showErrorMessage="1" errorTitle="Invalid Entry" error="Only Numeric Values are allowed. " sqref="A14:A221">
      <formula1>0</formula1>
      <formula2>999999999999999</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23">
      <formula1>IF(E223="Select",-1,IF(E223="At Par",0,0))</formula1>
      <formula2>IF(E223="Select",-1,IF(E223="At Par",0,0.99))</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DOIP_Office</cp:lastModifiedBy>
  <cp:lastPrinted>2022-11-30T09:45:33Z</cp:lastPrinted>
  <dcterms:created xsi:type="dcterms:W3CDTF">2009-01-30T06:42:42Z</dcterms:created>
  <dcterms:modified xsi:type="dcterms:W3CDTF">2023-08-04T11:44:21Z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