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'BoQ1'!$A$11:$BC$205</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'BoQ1'!$A$1:$BC$205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<sst xmlns="http://schemas.openxmlformats.org/spreadsheetml/2006/main" count="1434" uniqueCount="462">
  <si>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</si>
  <si>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</si>
  <si>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</si>
  <si>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</si>
  <si>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</si>
  <si>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</si>
  <si>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</si>
  <si>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</si>
  <si>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</si>
  <si>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</si>
  <si>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</si>
  <si>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</si>
  <si>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</si>
  <si>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</si>
  <si>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</si>
  <si>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</si>
  <si>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</si>
  <si>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</si>
  <si>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</si>
  <si>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</si>
  <si>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</si>
  <si>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</si>
  <si>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</si>
  <si>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</si>
  <si>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</si>
  <si>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</si>
  <si>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</si>
  <si>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</si>
  <si>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</si>
  <si>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</si>
  <si>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</si>
  <si>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</si>
  <si>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</si>
  <si>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</si>
  <si>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</si>
  <si>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</si>
  <si>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</si>
  <si>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</si>
  <si>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</si>
  <si>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</si>
  <si>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</si>
  <si>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</si>
  <si>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</si>
  <si>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</si>
  <si>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</si>
  <si>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</si>
  <si>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</si>
  <si>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</si>
  <si>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</si>
  <si>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</si>
  <si>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</si>
  <si>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</si>
  <si>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</si>
  <si>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</si>
  <si>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</si>
  <si>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</si>
  <si>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</si>
  <si>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</si>
  <si>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</si>
  <si>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</si>
  <si>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</si>
  <si>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</si>
  <si>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</si>
  <si>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</si>
  <si>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</si>
  <si>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</si>
  <si>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</si>
  <si>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</si>
  <si>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</si>
  <si>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</si>
  <si>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</si>
  <si>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</si>
  <si>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</si>
  <si>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</si>
  <si>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</si>
  <si>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</si>
  <si>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</si>
  <si>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</si>
  <si>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</si>
  <si>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</si>
  <si>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</si>
  <si>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</si>
  <si>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</si>
  <si>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Cum</t>
  </si>
  <si>
    <t>Mtr.</t>
  </si>
  <si>
    <t>Nos.</t>
  </si>
  <si>
    <t>Component</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</si>
  <si>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</si>
  <si>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</si>
  <si>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</si>
  <si>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</si>
  <si>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</si>
  <si>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</si>
  <si>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4 nos. 400 A, FP, 36 kA,MCCB with thermomagnetic release O/C,S/C protection, rotary  operated handle mechanism-4Nos, FP Spreader(8x4=32Nos) for MCCB 400A- 4 Nos</t>
  </si>
  <si>
    <t xml:space="preserve">all out goings with ON.OFF, Trip, Spring charge indication.communicable type Digital multifunction energy meter(RS 485).Digital Amp meter with selector switches etc. </t>
  </si>
  <si>
    <t xml:space="preserve">Note : All ACBs and MCCB's aux. contacts for ON/OFF and trip spare contacts to be wired up to terminal block. </t>
  </si>
  <si>
    <t>The panel shall be equipped with relays, timers set of CT's for metering &amp; protection and energy analyser/meter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</si>
  <si>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All the Incomer shall have class-b SPD of DEHN make. With 50KA 40A MPCB Protection.</t>
  </si>
  <si>
    <t xml:space="preserve">OutGoing: </t>
  </si>
  <si>
    <t xml:space="preserve">all outgoings with ON,OFF,Trip, spring charge indication. Communicable Digital multifunction energy meter(RS 485) . Digital Amp meter with selector switches etc. </t>
  </si>
  <si>
    <t>S&amp;I, testing &amp; commissioning 4000 amp   TPN aluminum bus duct with MS enclosure,  as pe r enclosed  specifications     E-02.</t>
  </si>
  <si>
    <t>S&amp;I, testing &amp; commissioning  4000amp TPN copper  flexible links to connect tranformer LT bus duct as per enclosed  specifications E-02.</t>
  </si>
  <si>
    <t>Earthing with G.I. earth plate 600 mm X 600 mm X 6 mm thick
including accessories, and providing masonry enclosure with
cover plate having locking arrangement and watering pipe of
2.7 metre long etc. with charcoal/ coke and salt as required.</t>
  </si>
  <si>
    <t>Providing and fixing 25 mm X 5 mm G.I. strip on surface or in recess for connections etc. as required.</t>
  </si>
  <si>
    <t>Supplying and making end termination with brass compression gland and aluminium lugs for following size of PVC insulated and PVC sheathed / XLPE aluminium conductor cable of 1.1 KV grade as required.</t>
  </si>
  <si>
    <t xml:space="preserve">3½ X 400 sq. mm (82mm) </t>
  </si>
  <si>
    <t>Supplying and making straight through joint with heat
shrinkable kit including ferrules and other jointing materials for
following size of PVC insulated and PVC sheathed / XLPE
aluminium conductor cable of 1.1 KV grade as required.</t>
  </si>
  <si>
    <t>3½ X 300 sq. mm</t>
  </si>
  <si>
    <t>3½ X 400 sq. mm</t>
  </si>
  <si>
    <t>Providing, laying and fixing following dia G.I. pipe (medium class) in ground complete with G.I. fittings including trenching (75 cm deep)and re-filling etc. as required</t>
  </si>
  <si>
    <t>100 mm Dia</t>
  </si>
  <si>
    <t>Providing brick work (in width 225 mm or more) with F.P.S. bricks of class designation 7.5 in cement mortar 1:4 (1 cement : 4 coarse sand) at all levels</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</si>
  <si>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</si>
  <si>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</si>
  <si>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</si>
  <si>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</si>
  <si>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</si>
  <si>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</si>
  <si>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</si>
  <si>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</si>
  <si>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 xml:space="preserve">Supply installation testing and commissioning of cubical type DG set LT panel -2 (IEC 61439), suitable for 1600 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</si>
  <si>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3 No's 1250A, FP,  50KA, 4 pole ACB ( for 3x750 KVA SG sets) with microprocessor release (O/L, S/C &amp; E/F protention) saftey shutter,SCM, CC, 4NO+4NC Aux. Contacts, interlock, shunt Trip contact T&amp;C. etc. with 2 nos. 1250 A bus coupler (DG1 &amp; DG2) (DG2-DG3) with all protections and metering.</t>
  </si>
  <si>
    <t xml:space="preserve">breaker control  switch TNC, Digital voltmeter/Ammeter Cl-1.0 with selector switch, Electronic KWH meter Cl-1.0, CT-1250/5A, Cl1.0, 15VA cast rasin for metering, protection CTs 1250/5A, Cl-5P10, 15VA cast rasin IDMT relay , Trip circuit supervision relay , Phase indicating Lamp LED Type"Red, Tellow, Blue" Auto / Amnual selector switch Auxiliary contactors with 2NO+2NC , 2A SP MCB 10KA for cont. CKT. </t>
  </si>
  <si>
    <t>Bus bar: 1 No.1600 A, 50HZ,  FP, Aliminium Bus Bar</t>
  </si>
  <si>
    <t>3 nos. 800 A, FP, 36 kA,MCCB with thermomagnetic release O/C,S/C protection, rotary  operated handle mechanism- 3Nos, 2A SP MCB for cont. CKT.- 3 Nos</t>
  </si>
  <si>
    <t>8 nos. 400 A, FP, 36 kA,MCCB with thermomagnetic release O/C,S/C protection, rotary  operated handle mechanism- 8Nos, 2A SP MCB for cont. CKT.- 8 Nos</t>
  </si>
  <si>
    <t>4 nos. 250 A, FP, 36 kA,MCCB with thermomagnetic release O/C,S/C protection - 3nos, rotary  operated handle mechanism-4Nos,  FP Spreader for MCCB 250A- 4 Nos</t>
  </si>
  <si>
    <t>No.</t>
  </si>
  <si>
    <t>Set</t>
  </si>
  <si>
    <t>INR Zero Only</t>
  </si>
  <si>
    <t>Excess (+)</t>
  </si>
  <si>
    <t>WOOD AND P. V. C.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</si>
  <si>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</si>
  <si>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</si>
  <si>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</si>
  <si>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STEEL WORK</t>
  </si>
  <si>
    <t>FINISHING</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</si>
  <si>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</si>
  <si>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</si>
  <si>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</si>
  <si>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</si>
  <si>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Dismantling and Demolishing</t>
  </si>
  <si>
    <t>ALUMINIUM WORK</t>
  </si>
  <si>
    <t>Tender Inviting Authority: DOIP, IIT Kanpur</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</si>
  <si>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</si>
  <si>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</si>
  <si>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</si>
  <si>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</si>
  <si>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</si>
  <si>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</si>
  <si>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</si>
  <si>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</si>
  <si>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</si>
  <si>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</si>
  <si>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</si>
  <si>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</si>
  <si>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</si>
  <si>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</si>
  <si>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</si>
  <si>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</si>
  <si>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</si>
  <si>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</si>
  <si>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</si>
  <si>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</si>
  <si>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</si>
  <si>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</si>
  <si>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</si>
  <si>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</si>
  <si>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</si>
  <si>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</si>
  <si>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</si>
  <si>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</si>
  <si>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</si>
  <si>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</si>
  <si>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</si>
  <si>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Thermo-Mechanically Treated bars of grade Fe-500D or more.</t>
  </si>
  <si>
    <t>MASONRY WORK</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</si>
  <si>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</si>
  <si>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</si>
  <si>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FLOORING</t>
  </si>
  <si>
    <t>15 mm cement plaster on rough side of single or half brick wall of mix:</t>
  </si>
  <si>
    <t>1:6 (1 cement: 6 coarse sand)</t>
  </si>
  <si>
    <t>Finishing walls with Premium Acrylic Smooth exterior paint with Silicone additives of required shade:</t>
  </si>
  <si>
    <t>New work (Two or more coats applied @ 1.43 ltr/10 sqm over and including priming coat of exterior primer applied @ 2.20 kg/10 sqm)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</si>
  <si>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</si>
  <si>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</si>
  <si>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WATER PROOFING</t>
  </si>
  <si>
    <t>DRAINAGE</t>
  </si>
  <si>
    <t>With common burnt clay F.P.S. (non modular) bricks of class designation 7.5</t>
  </si>
  <si>
    <t>cum</t>
  </si>
  <si>
    <t>EARTH WORK</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</si>
  <si>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</si>
  <si>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</si>
  <si>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</si>
  <si>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Suspended floors, roofs, landings, balconies and access platform</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</si>
  <si>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</si>
  <si>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</si>
  <si>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</si>
  <si>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</si>
  <si>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Providing and fixing aluminium sliding door bolts, ISI marked anodised (anodic coating not less than grade AC 10 as per IS : 1868), transparent or dyed to required colour or shade, with nuts and screws etc. complete :</t>
  </si>
  <si>
    <t>250x16 mm</t>
  </si>
  <si>
    <t>150x10 mm</t>
  </si>
  <si>
    <t>Providing and fixing aluminium hanging floor door stopper, ISI marked, anodised (anodic coating not less than grade AC 10 as per IS : 1868) transparent or dyed to required colour and shade, with necessary screws etc. complete.</t>
  </si>
  <si>
    <t>Twin rubber stopper</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</si>
  <si>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</si>
  <si>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</si>
  <si>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</si>
  <si>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</si>
  <si>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</si>
  <si>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Two or more coats on new work over an under coat of suitable shade with ordinary paint of approved brand and manufacture</t>
  </si>
  <si>
    <t>Providing, laying and jointing glazed stoneware pipes class SP-1 with stiff mixture of cement mortar in the proportion of 1:1 (1 cement : 1 fine sand) including testing of joints etc. complete :</t>
  </si>
  <si>
    <t>Providing and laying cement concrete 1:5:10 (1 cement : 5 coarse sand : 10 graded stone aggregate 40 mm nominal size) all-round S.W. pipes including bed concrete as per standard design :</t>
  </si>
  <si>
    <t>sqm</t>
  </si>
  <si>
    <t>metre</t>
  </si>
  <si>
    <t>kg</t>
  </si>
  <si>
    <t>each</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</si>
  <si>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</si>
  <si>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</si>
  <si>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</si>
  <si>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</si>
  <si>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</si>
  <si>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</si>
  <si>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</si>
  <si>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</si>
  <si>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</si>
  <si>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</si>
  <si>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</si>
  <si>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</si>
  <si>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</si>
  <si>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</si>
  <si>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</si>
  <si>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</si>
  <si>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</si>
  <si>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</si>
  <si>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</si>
  <si>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</si>
  <si>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</si>
  <si>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</si>
  <si>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</si>
  <si>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</si>
  <si>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</si>
  <si>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</si>
  <si>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</si>
  <si>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</si>
  <si>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</si>
  <si>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</si>
  <si>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</si>
  <si>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</si>
  <si>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</si>
  <si>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</si>
  <si>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</si>
  <si>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</si>
  <si>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</si>
  <si>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</si>
  <si>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</si>
  <si>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</si>
  <si>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</si>
  <si>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</si>
  <si>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</si>
  <si>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</si>
  <si>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</si>
  <si>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</si>
  <si>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</si>
  <si>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</si>
  <si>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</si>
  <si>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</si>
  <si>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</si>
  <si>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</si>
  <si>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</si>
  <si>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</si>
  <si>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</si>
  <si>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</si>
  <si>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</si>
  <si>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</si>
  <si>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</si>
  <si>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</si>
  <si>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</si>
  <si>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</si>
  <si>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</si>
  <si>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</si>
  <si>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</si>
  <si>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</si>
  <si>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</si>
  <si>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</si>
  <si>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</si>
  <si>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</si>
  <si>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</si>
  <si>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</si>
  <si>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</si>
  <si>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</si>
  <si>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</si>
  <si>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</si>
  <si>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</si>
  <si>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</si>
  <si>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</si>
  <si>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</si>
  <si>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</si>
  <si>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</si>
  <si>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</si>
  <si>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</si>
  <si>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</si>
  <si>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</si>
  <si>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</si>
  <si>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</si>
  <si>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</si>
  <si>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</si>
  <si>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</si>
  <si>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</si>
  <si>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</si>
  <si>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</si>
  <si>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</si>
  <si>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</si>
  <si>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</si>
  <si>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</si>
  <si>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</si>
  <si>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</si>
  <si>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</si>
  <si>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</si>
  <si>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</si>
  <si>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</si>
  <si>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</si>
  <si>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</si>
  <si>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</si>
  <si>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</si>
  <si>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</si>
  <si>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</si>
  <si>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</si>
  <si>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</si>
  <si>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</si>
  <si>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</si>
  <si>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</si>
  <si>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</si>
  <si>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</si>
  <si>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</si>
  <si>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</si>
  <si>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</si>
  <si>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Each</t>
  </si>
  <si>
    <t>Shelves (Cast in situ)</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</si>
  <si>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</si>
  <si>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</si>
  <si>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</si>
  <si>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</si>
  <si>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</si>
  <si>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</si>
  <si>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</si>
  <si>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</si>
  <si>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</si>
  <si>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Demolishing brick work manually/ by mechanical means including stacking of serviceable material and disposal of unserviceable material within 50 metres lead as per direction of Engineer-in-charge.</t>
  </si>
  <si>
    <t>In cement mortar</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</si>
  <si>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</si>
  <si>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</si>
  <si>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</si>
  <si>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</si>
  <si>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8 mm dia C.P. / S.S. Jet with flexible tube upto 1 metre long with S.S. triangular plate to Eureopean type W.C. of quality and make as approved by Engineer - in - charge.</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</si>
  <si>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</si>
  <si>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</si>
  <si>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</si>
  <si>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</si>
  <si>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</si>
  <si>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</si>
  <si>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</si>
  <si>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</si>
  <si>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</si>
  <si>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</si>
  <si>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</si>
  <si>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</si>
  <si>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</si>
  <si>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</si>
  <si>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</si>
  <si>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</si>
  <si>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</si>
  <si>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</si>
  <si>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</si>
  <si>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</si>
  <si>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</si>
  <si>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</si>
  <si>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25 mm dia nominal bore</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</si>
  <si>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</si>
  <si>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</si>
  <si>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</si>
  <si>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</si>
  <si>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</si>
  <si>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</si>
  <si>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</si>
  <si>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</si>
  <si>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25 mm diameter pipe</t>
  </si>
  <si>
    <t>32 mm diameter pipe</t>
  </si>
  <si>
    <t>Providing and fixing G.I. Union in G.I. pipe including cutting and threading the pipe and making long screws etc. complete (New work)  :</t>
  </si>
  <si>
    <t>25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</si>
  <si>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</si>
  <si>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</si>
  <si>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</si>
  <si>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</si>
  <si>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</si>
  <si>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</si>
  <si>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</si>
  <si>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</si>
  <si>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</si>
  <si>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</si>
  <si>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</si>
  <si>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aluminium casement windows fastener of required length for aluminium windows with necessary screws etc. complete.</t>
  </si>
  <si>
    <t>Powder coated minimum thickness 50 micron aluminium</t>
  </si>
  <si>
    <t>MINOR CIVIL MAINTENANCE WORK:</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</si>
  <si>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</si>
  <si>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</si>
  <si>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 xml:space="preserve">Providind and fixing C.P. hand spray (heath faucet) jaquar make or equivalant with push button control and flexible hose connection with C.P hook complete in all respects.
</t>
  </si>
  <si>
    <t xml:space="preserve">Providing and fixing 15 mm nominal bore two way angle valve of make L&amp;K or approved equivalent make.
</t>
  </si>
  <si>
    <t>Sqm</t>
  </si>
  <si>
    <t>per litre</t>
  </si>
  <si>
    <t>Lintels, beams, plinth beams, girders, bressumers and cantilevers</t>
  </si>
  <si>
    <t>Small lintels not exceeding 1.5 m clear span, moulding as in cornices, window sills, string courses, bands, copings, bed plates, anchor blocks and the like</t>
  </si>
  <si>
    <t>Weather shade, Chajjas, corbels etc., including edges</t>
  </si>
  <si>
    <t>Steel reinforcement for R.C.C. work including straightening, cutting, bending, placing in position and binding all complete above plinth level.</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</si>
  <si>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</si>
  <si>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</si>
  <si>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Area of slab over 0.50 sqm</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</si>
  <si>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</si>
  <si>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</si>
  <si>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</si>
  <si>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250x10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</si>
  <si>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</si>
  <si>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</si>
  <si>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</si>
  <si>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</si>
  <si>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</si>
  <si>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seamless type tubes</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</si>
  <si>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</si>
  <si>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Providing and fixing on wall face unplasticised - PVC moulded fittings/ accessories for unplasticised Rigid PVC rain water pipes conforming to IS : 13592 Type A, including jointing with seal ring conforming to IS : 5382, leaving 10 mm gap for thermal expansion.</t>
  </si>
  <si>
    <t>Bend 87.5°</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</si>
  <si>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</si>
  <si>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</si>
  <si>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</si>
  <si>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</si>
  <si>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</si>
  <si>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Pointing on brick work or brick flooring with cement mortar 1:3 (1 cement : 3 fine sand):</t>
  </si>
  <si>
    <t>Flush / Ruled/ Struck or weathered pointing</t>
  </si>
  <si>
    <t>Finishing with Epoxy paint (two or more coats) at all locations prepared and applied as per manufacturer's specifications including appropriate priming coat, preparation of surface, etc. complete.</t>
  </si>
  <si>
    <t>On steel work</t>
  </si>
  <si>
    <t>W.C. pan with ISI marked white solid plastic seat and lid</t>
  </si>
  <si>
    <t>75 mm dia</t>
  </si>
  <si>
    <t>Providing and fixing single equal plain junction of required degree with access door, insertion rubber washer 3 mm thick, bolts and nuts complete.</t>
  </si>
  <si>
    <t>100x100x100 mm</t>
  </si>
  <si>
    <t>32 mm nominal bore.</t>
  </si>
  <si>
    <t>Painting G.I. pipes and fittings with synthetic enamel white paint with two coats over a ready mixed priming coat, both of approved quality for new work :</t>
  </si>
  <si>
    <t>32 mm nominal bore</t>
  </si>
  <si>
    <t>200 mm diameter</t>
  </si>
  <si>
    <t>200 mm diameter S.W.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</si>
  <si>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</si>
  <si>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</si>
  <si>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</si>
  <si>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</si>
  <si>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</si>
  <si>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 in-charge complete.</t>
  </si>
  <si>
    <t>255 X 19 mm</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</si>
  <si>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</si>
  <si>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</si>
  <si>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With average thickness of 120 mm and minimum thickness at khurra as 65 mm.</t>
  </si>
  <si>
    <t>"Providing and fixing C.P soap dish etc. complete.</t>
  </si>
  <si>
    <t>Supply &amp; fixing of Athleta sports flooring  in 6.5 mm thickness with wear layer thick 0.80 mm  in the size of 1.8 mtr X 15 mtr use area classification multiple indoor stadium weight 4.895 kg/m2 construction in multiple layer. It shall be ball bounce &gt;97%, vertical deformation 2.8 mm ,shock absobation &gt; 37%,sound insulation 23-25 db, pur coating with UV treatment . The flooring shall incorporated a specially (PUR) sports flooring , good resistant to scratch, slip ,fire ,chemical &amp; does  not favor in growth fungi &amp; bacteria duly installed on smooth and hard surface on self levelling compound with company recommended adhesive &amp; seamless protection as directed by Engineer-in-charge. ( Make : Armstrong or approved equivalent)</t>
  </si>
  <si>
    <t>Providing and fixing 60mm PUF sandwich Panel with 1 mm thick PPGL Sheets on both sides for Roofing, including all accessories etc. as per the Engineer-in-charge</t>
  </si>
  <si>
    <t>Name of Work: Vertical extension of existing gymnasium facility at OSAC, IIT Kanpur</t>
  </si>
  <si>
    <t>NIT No:   Civil/20/09/2023-1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</si>
</sst>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4">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b/>
      <sz val="14"/>
      <name val="Arial"/>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45" fillId="0" borderId="0" applyFont="0" applyFill="0" applyBorder="0" applyAlignment="0" applyProtection="0"/>
    <xf numFmtId="41" fontId="45" fillId="0" borderId="0" applyFon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45"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4">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5" fillId="0" borderId="0" xfId="56" applyFont="1" applyAlignment="1">
      <alignment vertical="top"/>
      <protection/>
    </xf>
    <xf numFmtId="0" fontId="6" fillId="0" borderId="0" xfId="56" applyFont="1" applyAlignment="1">
      <alignment vertical="top"/>
      <protection/>
    </xf>
    <xf numFmtId="0" fontId="8" fillId="0" borderId="12" xfId="59" applyFont="1" applyBorder="1" applyAlignment="1">
      <alignment horizontal="left" vertical="top"/>
      <protection/>
    </xf>
    <xf numFmtId="0" fontId="8" fillId="0" borderId="11" xfId="56" applyFont="1" applyBorder="1" applyAlignment="1">
      <alignment horizontal="center" vertical="top" wrapText="1"/>
      <protection/>
    </xf>
    <xf numFmtId="0" fontId="8" fillId="0" borderId="13" xfId="56" applyFont="1" applyBorder="1" applyAlignment="1">
      <alignment horizontal="center" vertical="top" wrapText="1"/>
      <protection/>
    </xf>
    <xf numFmtId="0" fontId="5" fillId="0" borderId="0" xfId="56" applyFont="1" applyAlignment="1">
      <alignment vertical="top" wrapText="1"/>
      <protection/>
    </xf>
    <xf numFmtId="0" fontId="8" fillId="0" borderId="14" xfId="56" applyFont="1" applyBorder="1" applyAlignment="1">
      <alignment horizontal="center" vertical="top" wrapText="1"/>
      <protection/>
    </xf>
    <xf numFmtId="0" fontId="6" fillId="0" borderId="0" xfId="56" applyFont="1" applyAlignment="1">
      <alignment vertical="top" wrapText="1"/>
      <protection/>
    </xf>
    <xf numFmtId="0" fontId="8" fillId="0" borderId="15" xfId="59" applyFont="1" applyBorder="1" applyAlignment="1">
      <alignment horizontal="left" vertical="top"/>
      <protection/>
    </xf>
    <xf numFmtId="0" fontId="8" fillId="0" borderId="16" xfId="59" applyFont="1" applyBorder="1" applyAlignment="1">
      <alignment horizontal="left" vertical="top"/>
      <protection/>
    </xf>
    <xf numFmtId="2" fontId="5" fillId="0" borderId="0" xfId="56" applyNumberFormat="1" applyFont="1" applyAlignment="1">
      <alignment vertical="top"/>
      <protection/>
    </xf>
    <xf numFmtId="0" fontId="7" fillId="0" borderId="0" xfId="59" applyFont="1" applyFill="1" applyAlignment="1">
      <alignment horizontal="center" vertical="center"/>
      <protection/>
    </xf>
    <xf numFmtId="0" fontId="8" fillId="0" borderId="14" xfId="56" applyFont="1" applyFill="1" applyBorder="1" applyAlignment="1">
      <alignment horizontal="center" vertical="top" wrapText="1"/>
      <protection/>
    </xf>
    <xf numFmtId="0" fontId="17" fillId="0" borderId="14" xfId="56" applyFont="1" applyFill="1" applyBorder="1" applyAlignment="1">
      <alignment horizontal="center" vertical="top" wrapText="1"/>
      <protection/>
    </xf>
    <xf numFmtId="0" fontId="8" fillId="0" borderId="0" xfId="56" applyFont="1" applyFill="1" applyAlignment="1">
      <alignment horizontal="center" vertical="top" wrapText="1"/>
      <protection/>
    </xf>
    <xf numFmtId="0" fontId="5" fillId="0" borderId="14" xfId="0" applyFont="1" applyFill="1" applyBorder="1" applyAlignment="1">
      <alignment horizontal="center" vertical="top"/>
    </xf>
    <xf numFmtId="0" fontId="8" fillId="0" borderId="15"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1" fillId="0" borderId="17" xfId="59" applyFont="1" applyBorder="1" applyAlignment="1">
      <alignment horizontal="left" vertical="top"/>
      <protection/>
    </xf>
    <xf numFmtId="0" fontId="22" fillId="0" borderId="18" xfId="59" applyFont="1" applyBorder="1" applyAlignment="1">
      <alignment vertical="top"/>
      <protection/>
    </xf>
    <xf numFmtId="0" fontId="21" fillId="0" borderId="19" xfId="59" applyFont="1" applyBorder="1" applyAlignment="1">
      <alignment horizontal="left" vertical="top"/>
      <protection/>
    </xf>
    <xf numFmtId="0" fontId="23" fillId="0" borderId="11" xfId="56" applyFont="1" applyBorder="1" applyAlignment="1">
      <alignment vertical="top"/>
      <protection/>
    </xf>
    <xf numFmtId="10" fontId="24" fillId="33" borderId="10" xfId="67" applyNumberFormat="1" applyFont="1" applyFill="1" applyBorder="1" applyAlignment="1" applyProtection="1">
      <alignment horizontal="center" vertical="center"/>
      <protection locked="0"/>
    </xf>
    <xf numFmtId="0" fontId="22" fillId="0" borderId="0" xfId="59" applyFont="1" applyAlignment="1">
      <alignment horizontal="center" vertical="top"/>
      <protection/>
    </xf>
    <xf numFmtId="0" fontId="19" fillId="0" borderId="20" xfId="59" applyFont="1" applyBorder="1" applyAlignment="1">
      <alignment horizontal="center" vertical="top"/>
      <protection/>
    </xf>
    <xf numFmtId="0" fontId="22" fillId="0" borderId="20" xfId="59" applyFont="1" applyBorder="1" applyAlignment="1">
      <alignment horizontal="center" vertical="top"/>
      <protection/>
    </xf>
    <xf numFmtId="0" fontId="22" fillId="0" borderId="0" xfId="56" applyFont="1" applyAlignment="1">
      <alignment horizontal="center" vertical="top"/>
      <protection/>
    </xf>
    <xf numFmtId="2" fontId="19" fillId="0" borderId="16" xfId="59" applyNumberFormat="1" applyFont="1" applyFill="1" applyBorder="1" applyAlignment="1">
      <alignment horizontal="center" vertical="top"/>
      <protection/>
    </xf>
    <xf numFmtId="2" fontId="19" fillId="0" borderId="21" xfId="59" applyNumberFormat="1" applyFont="1" applyBorder="1" applyAlignment="1">
      <alignment horizontal="center" vertical="top"/>
      <protection/>
    </xf>
    <xf numFmtId="0" fontId="22" fillId="0" borderId="22" xfId="59" applyFont="1" applyBorder="1" applyAlignment="1">
      <alignment horizontal="center" vertical="top" wrapText="1"/>
      <protection/>
    </xf>
    <xf numFmtId="0" fontId="19" fillId="0" borderId="10" xfId="59" applyFont="1" applyFill="1" applyBorder="1" applyAlignment="1" applyProtection="1">
      <alignment horizontal="center" vertical="center" wrapText="1"/>
      <protection locked="0"/>
    </xf>
    <xf numFmtId="0" fontId="24" fillId="33" borderId="10" xfId="59" applyFont="1" applyFill="1" applyBorder="1" applyAlignment="1" applyProtection="1">
      <alignment horizontal="center" vertical="center" wrapText="1"/>
      <protection locked="0"/>
    </xf>
    <xf numFmtId="0" fontId="23" fillId="0" borderId="10" xfId="59" applyFont="1" applyBorder="1" applyAlignment="1">
      <alignment horizontal="center" vertical="top"/>
      <protection/>
    </xf>
    <xf numFmtId="0" fontId="22" fillId="0" borderId="10" xfId="56" applyFont="1" applyBorder="1" applyAlignment="1">
      <alignment horizontal="center" vertical="top"/>
      <protection/>
    </xf>
    <xf numFmtId="0" fontId="19" fillId="0" borderId="10" xfId="59" applyFont="1" applyBorder="1" applyAlignment="1" applyProtection="1">
      <alignment horizontal="center" vertical="center" wrapText="1"/>
      <protection locked="0"/>
    </xf>
    <xf numFmtId="0" fontId="19" fillId="0" borderId="10" xfId="67" applyNumberFormat="1" applyFont="1" applyFill="1" applyBorder="1" applyAlignment="1" applyProtection="1">
      <alignment horizontal="center" vertical="center" wrapText="1"/>
      <protection locked="0"/>
    </xf>
    <xf numFmtId="0" fontId="19" fillId="0" borderId="10" xfId="59" applyFont="1" applyBorder="1" applyAlignment="1">
      <alignment horizontal="center" vertical="center" wrapText="1"/>
      <protection/>
    </xf>
    <xf numFmtId="2" fontId="20" fillId="0" borderId="12" xfId="59" applyNumberFormat="1" applyFont="1" applyFill="1" applyBorder="1" applyAlignment="1">
      <alignment horizontal="center" vertical="top"/>
      <protection/>
    </xf>
    <xf numFmtId="2" fontId="19" fillId="0" borderId="23" xfId="59" applyNumberFormat="1" applyFont="1" applyBorder="1" applyAlignment="1">
      <alignment horizontal="center" vertical="top"/>
      <protection/>
    </xf>
    <xf numFmtId="0" fontId="22" fillId="0" borderId="12" xfId="59" applyFont="1" applyBorder="1" applyAlignment="1">
      <alignment horizontal="center" vertical="top" wrapText="1"/>
      <protection/>
    </xf>
    <xf numFmtId="0" fontId="25" fillId="0" borderId="14" xfId="0" applyFont="1" applyFill="1" applyBorder="1" applyAlignment="1">
      <alignment horizontal="left" vertical="center" wrapText="1"/>
    </xf>
    <xf numFmtId="0" fontId="63" fillId="0" borderId="14" xfId="0" applyFont="1" applyFill="1" applyBorder="1" applyAlignment="1">
      <alignment horizontal="center" vertical="center"/>
    </xf>
    <xf numFmtId="0" fontId="27" fillId="0" borderId="14" xfId="0" applyFont="1" applyFill="1" applyBorder="1" applyAlignment="1">
      <alignment horizontal="justify" vertical="top" wrapText="1"/>
    </xf>
    <xf numFmtId="0" fontId="25" fillId="0" borderId="14" xfId="0" applyFont="1" applyFill="1" applyBorder="1" applyAlignment="1">
      <alignment horizontal="justify" vertical="justify" wrapText="1"/>
    </xf>
    <xf numFmtId="0" fontId="27" fillId="0" borderId="14" xfId="0" applyFont="1" applyFill="1" applyBorder="1" applyAlignment="1">
      <alignment horizontal="left" wrapText="1"/>
    </xf>
    <xf numFmtId="0" fontId="25" fillId="0" borderId="13" xfId="0" applyFont="1" applyFill="1" applyBorder="1" applyAlignment="1">
      <alignment horizontal="justify" vertical="justify" wrapText="1"/>
    </xf>
    <xf numFmtId="0" fontId="25" fillId="0" borderId="14" xfId="0" applyFont="1" applyFill="1" applyBorder="1" applyAlignment="1">
      <alignment horizontal="center" vertical="center"/>
    </xf>
    <xf numFmtId="0" fontId="25" fillId="0" borderId="14" xfId="0" applyFont="1" applyFill="1" applyBorder="1" applyAlignment="1">
      <alignment horizontal="center" vertical="center" wrapText="1"/>
    </xf>
    <xf numFmtId="2" fontId="25" fillId="0" borderId="14" xfId="0" applyNumberFormat="1" applyFont="1" applyFill="1" applyBorder="1" applyAlignment="1">
      <alignment horizontal="center" vertical="center"/>
    </xf>
    <xf numFmtId="2" fontId="26" fillId="0" borderId="23" xfId="56" applyNumberFormat="1" applyFont="1" applyFill="1" applyBorder="1" applyAlignment="1" applyProtection="1">
      <alignment horizontal="center" vertical="center"/>
      <protection locked="0"/>
    </xf>
    <xf numFmtId="2" fontId="26" fillId="0" borderId="10" xfId="56" applyNumberFormat="1" applyFont="1" applyFill="1" applyBorder="1" applyAlignment="1" applyProtection="1">
      <alignment horizontal="center" vertical="center"/>
      <protection locked="0"/>
    </xf>
    <xf numFmtId="2" fontId="27" fillId="0" borderId="10" xfId="59" applyNumberFormat="1" applyFont="1" applyFill="1" applyBorder="1" applyAlignment="1">
      <alignment horizontal="center" vertical="center"/>
      <protection/>
    </xf>
    <xf numFmtId="2" fontId="27" fillId="0" borderId="10" xfId="56" applyNumberFormat="1" applyFont="1" applyFill="1" applyBorder="1" applyAlignment="1">
      <alignment horizontal="center" vertical="center"/>
      <protection/>
    </xf>
    <xf numFmtId="2" fontId="26" fillId="33" borderId="10" xfId="56" applyNumberFormat="1" applyFont="1" applyFill="1" applyBorder="1" applyAlignment="1" applyProtection="1">
      <alignment horizontal="center" vertical="center"/>
      <protection locked="0"/>
    </xf>
    <xf numFmtId="2" fontId="26" fillId="0" borderId="10" xfId="56" applyNumberFormat="1" applyFont="1" applyBorder="1" applyAlignment="1" applyProtection="1">
      <alignment horizontal="center" vertical="center"/>
      <protection locked="0"/>
    </xf>
    <xf numFmtId="2" fontId="26" fillId="0" borderId="10" xfId="56" applyNumberFormat="1" applyFont="1" applyBorder="1" applyAlignment="1" applyProtection="1">
      <alignment horizontal="center" vertical="center" wrapText="1"/>
      <protection locked="0"/>
    </xf>
    <xf numFmtId="2" fontId="26" fillId="0" borderId="11" xfId="56" applyNumberFormat="1" applyFont="1" applyBorder="1" applyAlignment="1" applyProtection="1">
      <alignment horizontal="center" vertical="center" wrapText="1"/>
      <protection locked="0"/>
    </xf>
    <xf numFmtId="2" fontId="26" fillId="0" borderId="14" xfId="59" applyNumberFormat="1" applyFont="1" applyBorder="1" applyAlignment="1">
      <alignment horizontal="center" vertical="center"/>
      <protection/>
    </xf>
    <xf numFmtId="2" fontId="26" fillId="0" borderId="24" xfId="58" applyNumberFormat="1" applyFont="1" applyBorder="1" applyAlignment="1">
      <alignment horizontal="center" vertical="center"/>
      <protection/>
    </xf>
    <xf numFmtId="0" fontId="27" fillId="0" borderId="14" xfId="59" applyFont="1" applyBorder="1" applyAlignment="1">
      <alignment horizontal="center" vertical="center" wrapText="1"/>
      <protection/>
    </xf>
    <xf numFmtId="0" fontId="8" fillId="0" borderId="25" xfId="56" applyFont="1" applyFill="1" applyBorder="1" applyAlignment="1">
      <alignment horizontal="center" vertical="top"/>
      <protection/>
    </xf>
    <xf numFmtId="0" fontId="8" fillId="0" borderId="26" xfId="56" applyFont="1" applyFill="1" applyBorder="1" applyAlignment="1">
      <alignment horizontal="center" vertical="top"/>
      <protection/>
    </xf>
    <xf numFmtId="0" fontId="8" fillId="0" borderId="26" xfId="56" applyFont="1" applyBorder="1" applyAlignment="1">
      <alignment horizontal="center" vertical="top"/>
      <protection/>
    </xf>
    <xf numFmtId="0" fontId="8" fillId="0" borderId="27" xfId="56" applyFont="1" applyBorder="1" applyAlignment="1">
      <alignment horizontal="center" vertical="top"/>
      <protection/>
    </xf>
    <xf numFmtId="0" fontId="15" fillId="0" borderId="15" xfId="59" applyFont="1" applyBorder="1" applyAlignment="1">
      <alignment horizontal="center" vertical="top" wrapText="1"/>
      <protection/>
    </xf>
    <xf numFmtId="0" fontId="15" fillId="0" borderId="19" xfId="59" applyFont="1" applyBorder="1" applyAlignment="1">
      <alignment horizontal="center" vertical="top" wrapText="1"/>
      <protection/>
    </xf>
    <xf numFmtId="0" fontId="15" fillId="0" borderId="28"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20" xfId="56" applyFont="1" applyFill="1" applyBorder="1" applyAlignment="1" applyProtection="1">
      <alignment horizontal="center" wrapText="1"/>
      <protection locked="0"/>
    </xf>
    <xf numFmtId="0" fontId="11" fillId="0" borderId="20"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205"/>
  <sheetViews>
    <sheetView showGridLines="0" zoomScale="77" zoomScaleNormal="77" zoomScalePageLayoutView="0" workbookViewId="0" topLeftCell="A1">
      <selection activeCell="B15" sqref="B15"/>
    </sheetView>
  </sheetViews>
  <sheetFormatPr defaultColWidth="9.140625" defaultRowHeight="15"/>
  <cols>
    <col min="1" max="1" width="9.57421875" style="1" customWidth="1"/>
    <col min="2" max="2" width="64.57421875" style="1" customWidth="1"/>
    <col min="3" max="3" width="12.8515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84" t="str">
        <f>B2&amp;" BoQ"</f>
        <v>Percentage BoQ</v>
      </c>
      <c r="B1" s="84"/>
      <c r="C1" s="84"/>
      <c r="D1" s="84"/>
      <c r="E1" s="84"/>
      <c r="F1" s="84"/>
      <c r="G1" s="84"/>
      <c r="H1" s="84"/>
      <c r="I1" s="84"/>
      <c r="J1" s="84"/>
      <c r="K1" s="84"/>
      <c r="L1" s="84"/>
      <c r="O1" s="5"/>
      <c r="P1" s="5"/>
      <c r="Q1" s="6"/>
      <c r="HZ1" s="6"/>
      <c r="IA1" s="6"/>
      <c r="IB1" s="6"/>
      <c r="IC1" s="6"/>
      <c r="ID1" s="6"/>
    </row>
    <row r="2" spans="1:17" s="4" customFormat="1" ht="25.5" customHeight="1" hidden="1">
      <c r="A2" s="7" t="s">
        <v>0</v>
      </c>
      <c r="B2" s="7" t="s">
        <v>1</v>
      </c>
      <c r="C2" s="7" t="s">
        <v>2</v>
      </c>
      <c r="D2" s="28"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85" t="s">
        <v>143</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HZ4" s="10"/>
      <c r="IA4" s="10"/>
      <c r="IB4" s="10"/>
      <c r="IC4" s="10"/>
      <c r="ID4" s="10"/>
    </row>
    <row r="5" spans="1:238" s="9" customFormat="1" ht="38.25" customHeight="1">
      <c r="A5" s="85" t="s">
        <v>460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HZ5" s="10"/>
      <c r="IA5" s="10"/>
      <c r="IB5" s="10"/>
      <c r="IC5" s="10"/>
      <c r="ID5" s="10"/>
    </row>
    <row r="6" spans="1:238" s="9" customFormat="1" ht="30.75" customHeight="1">
      <c r="A6" s="85" t="s">
        <v>461</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HZ6" s="10"/>
      <c r="IA6" s="10"/>
      <c r="IB6" s="10"/>
      <c r="IC6" s="10"/>
      <c r="ID6" s="10"/>
    </row>
    <row r="7" spans="1:238" s="9" customFormat="1" ht="29.25" customHeight="1" hidden="1">
      <c r="A7" s="87"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HZ7" s="10"/>
      <c r="IA7" s="10"/>
      <c r="IB7" s="10"/>
      <c r="IC7" s="10"/>
      <c r="ID7" s="10"/>
    </row>
    <row r="8" spans="1:238" s="11" customFormat="1" ht="58.5" customHeight="1">
      <c r="A8" s="33" t="s">
        <v>40</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HZ8" s="5"/>
      <c r="IA8" s="5"/>
      <c r="IB8" s="5"/>
      <c r="IC8" s="5"/>
      <c r="ID8" s="5"/>
    </row>
    <row r="9" spans="1:238" s="4" customFormat="1" ht="61.5" customHeight="1">
      <c r="A9" s="90" t="s">
        <v>8</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HZ9" s="6"/>
      <c r="IA9" s="6"/>
      <c r="IB9" s="6"/>
      <c r="IC9" s="6"/>
      <c r="ID9" s="6"/>
    </row>
    <row r="10" spans="1:238" s="13" customFormat="1" ht="18.75" customHeight="1">
      <c r="A10" s="34"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12" t="s">
        <v>10</v>
      </c>
      <c r="HZ10" s="14"/>
      <c r="IA10" s="14"/>
      <c r="IB10" s="14"/>
      <c r="IC10" s="14"/>
      <c r="ID10" s="14"/>
    </row>
    <row r="11" spans="1:238" s="13" customFormat="1" ht="67.5" customHeight="1">
      <c r="A11" s="34" t="s">
        <v>15</v>
      </c>
      <c r="B11" s="12" t="s">
        <v>16</v>
      </c>
      <c r="C11" s="12" t="s">
        <v>17</v>
      </c>
      <c r="D11" s="12" t="s">
        <v>18</v>
      </c>
      <c r="E11" s="12" t="s">
        <v>19</v>
      </c>
      <c r="F11" s="12" t="s">
        <v>41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52</v>
      </c>
      <c r="BB11" s="16" t="s">
        <v>32</v>
      </c>
      <c r="BC11" s="16" t="s">
        <v>33</v>
      </c>
      <c r="HZ11" s="14"/>
      <c r="IA11" s="14"/>
      <c r="IB11" s="14"/>
      <c r="IC11" s="14"/>
      <c r="ID11" s="14"/>
    </row>
    <row r="12" spans="1:238" s="13" customFormat="1" ht="15">
      <c r="A12" s="34">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3">
        <v>7</v>
      </c>
      <c r="BB12" s="23">
        <v>54</v>
      </c>
      <c r="BC12" s="23">
        <v>8</v>
      </c>
      <c r="HZ12" s="14"/>
      <c r="IA12" s="14"/>
      <c r="IB12" s="14"/>
      <c r="IC12" s="14"/>
      <c r="ID12" s="14"/>
    </row>
    <row r="13" spans="1:238" s="13" customFormat="1" ht="18">
      <c r="A13" s="29">
        <v>1</v>
      </c>
      <c r="B13" s="30" t="s">
        <v>86</v>
      </c>
      <c r="C13" s="31"/>
      <c r="D13" s="77"/>
      <c r="E13" s="78"/>
      <c r="F13" s="78"/>
      <c r="G13" s="78"/>
      <c r="H13" s="78"/>
      <c r="I13" s="78"/>
      <c r="J13" s="78"/>
      <c r="K13" s="78"/>
      <c r="L13" s="78"/>
      <c r="M13" s="78"/>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80"/>
      <c r="HV13" s="13">
        <v>1</v>
      </c>
      <c r="HW13" s="13" t="s">
        <v>86</v>
      </c>
      <c r="HZ13" s="14"/>
      <c r="IA13" s="14">
        <v>1</v>
      </c>
      <c r="IB13" s="14" t="s">
        <v>86</v>
      </c>
      <c r="IC13" s="14"/>
      <c r="ID13" s="14"/>
    </row>
    <row r="14" spans="1:238" s="17" customFormat="1" ht="15.75">
      <c r="A14" s="32">
        <v>1.01</v>
      </c>
      <c r="B14" s="57" t="s">
        <v>190</v>
      </c>
      <c r="C14" s="58" t="s">
        <v>43</v>
      </c>
      <c r="D14" s="77"/>
      <c r="E14" s="78"/>
      <c r="F14" s="78"/>
      <c r="G14" s="78"/>
      <c r="H14" s="78"/>
      <c r="I14" s="78"/>
      <c r="J14" s="78"/>
      <c r="K14" s="78"/>
      <c r="L14" s="78"/>
      <c r="M14" s="78"/>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80"/>
      <c r="HV14" s="17">
        <v>1.01</v>
      </c>
      <c r="HW14" s="17" t="s">
        <v>87</v>
      </c>
      <c r="HX14" s="17" t="s">
        <v>43</v>
      </c>
      <c r="HZ14" s="18"/>
      <c r="IA14" s="18">
        <v>1.01</v>
      </c>
      <c r="IB14" s="18" t="s">
        <v>190</v>
      </c>
      <c r="IC14" s="18" t="s">
        <v>43</v>
      </c>
      <c r="ID14" s="18"/>
    </row>
    <row r="15" spans="1:238" s="17" customFormat="1" ht="110.25">
      <c r="A15" s="32">
        <v>1.02</v>
      </c>
      <c r="B15" s="57" t="s">
        <v>192</v>
      </c>
      <c r="C15" s="58" t="s">
        <v>44</v>
      </c>
      <c r="D15" s="77"/>
      <c r="E15" s="78"/>
      <c r="F15" s="78"/>
      <c r="G15" s="78"/>
      <c r="H15" s="78"/>
      <c r="I15" s="78"/>
      <c r="J15" s="78"/>
      <c r="K15" s="78"/>
      <c r="L15" s="78"/>
      <c r="M15" s="78"/>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80"/>
      <c r="HV15" s="17">
        <v>1.02</v>
      </c>
      <c r="HW15" s="17" t="s">
        <v>88</v>
      </c>
      <c r="HX15" s="17" t="s">
        <v>44</v>
      </c>
      <c r="HZ15" s="18"/>
      <c r="IA15" s="18">
        <v>1.02</v>
      </c>
      <c r="IB15" s="18" t="s">
        <v>192</v>
      </c>
      <c r="IC15" s="18" t="s">
        <v>44</v>
      </c>
      <c r="ID15" s="18"/>
    </row>
    <row r="16" spans="1:238" s="17" customFormat="1" ht="26.25" customHeight="1">
      <c r="A16" s="32">
        <v>1.03</v>
      </c>
      <c r="B16" s="57" t="s">
        <v>191</v>
      </c>
      <c r="C16" s="58" t="s">
        <v>45</v>
      </c>
      <c r="D16" s="77"/>
      <c r="E16" s="78"/>
      <c r="F16" s="78"/>
      <c r="G16" s="78"/>
      <c r="H16" s="78"/>
      <c r="I16" s="78"/>
      <c r="J16" s="78"/>
      <c r="K16" s="78"/>
      <c r="L16" s="78"/>
      <c r="M16" s="78"/>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80"/>
      <c r="HV16" s="17">
        <v>1.03</v>
      </c>
      <c r="HW16" s="17" t="s">
        <v>89</v>
      </c>
      <c r="HX16" s="17" t="s">
        <v>45</v>
      </c>
      <c r="HZ16" s="18"/>
      <c r="IA16" s="18">
        <v>1.03</v>
      </c>
      <c r="IB16" s="18" t="s">
        <v>191</v>
      </c>
      <c r="IC16" s="18" t="s">
        <v>45</v>
      </c>
      <c r="ID16" s="18"/>
    </row>
    <row r="17" spans="1:239" s="17" customFormat="1" ht="27.75" customHeight="1">
      <c r="A17" s="32">
        <v>1.04</v>
      </c>
      <c r="B17" s="57" t="s">
        <v>193</v>
      </c>
      <c r="C17" s="58" t="s">
        <v>53</v>
      </c>
      <c r="D17" s="63">
        <v>25</v>
      </c>
      <c r="E17" s="64" t="s">
        <v>213</v>
      </c>
      <c r="F17" s="65">
        <v>365.94</v>
      </c>
      <c r="G17" s="66"/>
      <c r="H17" s="67"/>
      <c r="I17" s="68" t="s">
        <v>34</v>
      </c>
      <c r="J17" s="69">
        <f aca="true" t="shared" si="0" ref="J17:J79">IF(I17="Less(-)",-1,1)</f>
        <v>1</v>
      </c>
      <c r="K17" s="67" t="s">
        <v>35</v>
      </c>
      <c r="L17" s="67" t="s">
        <v>4</v>
      </c>
      <c r="M17" s="70"/>
      <c r="N17" s="71"/>
      <c r="O17" s="71"/>
      <c r="P17" s="72"/>
      <c r="Q17" s="71"/>
      <c r="R17" s="71"/>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3"/>
      <c r="BA17" s="74">
        <f aca="true" t="shared" si="1" ref="BA17:BA79">ROUND(total_amount_ba($B$2,$D$2,D17,F17,J17,K17,M17),0)</f>
        <v>9149</v>
      </c>
      <c r="BB17" s="75">
        <f aca="true" t="shared" si="2" ref="BB17:BB79">BA17+SUM(N17:AZ17)</f>
        <v>9149</v>
      </c>
      <c r="BC17" s="76" t="str">
        <f aca="true" t="shared" si="3" ref="BC17:BC79">SpellNumber(L17,BB17)</f>
        <v>INR  Nine Thousand One Hundred &amp; Forty Nine  Only</v>
      </c>
      <c r="HV17" s="17">
        <v>1.04</v>
      </c>
      <c r="HW17" s="17" t="s">
        <v>90</v>
      </c>
      <c r="HX17" s="17" t="s">
        <v>53</v>
      </c>
      <c r="HZ17" s="18"/>
      <c r="IA17" s="18">
        <v>1.04</v>
      </c>
      <c r="IB17" s="18" t="s">
        <v>193</v>
      </c>
      <c r="IC17" s="18" t="s">
        <v>53</v>
      </c>
      <c r="ID17" s="18">
        <v>25</v>
      </c>
      <c r="IE17" s="17" t="s">
        <v>213</v>
      </c>
    </row>
    <row r="18" spans="1:238" s="17" customFormat="1" ht="15.75">
      <c r="A18" s="32">
        <v>1.05</v>
      </c>
      <c r="B18" s="57" t="s">
        <v>172</v>
      </c>
      <c r="C18" s="58" t="s">
        <v>46</v>
      </c>
      <c r="D18" s="77"/>
      <c r="E18" s="78"/>
      <c r="F18" s="78"/>
      <c r="G18" s="78"/>
      <c r="H18" s="78"/>
      <c r="I18" s="78"/>
      <c r="J18" s="78"/>
      <c r="K18" s="78"/>
      <c r="L18" s="78"/>
      <c r="M18" s="78"/>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80"/>
      <c r="HV18" s="17">
        <v>1.05</v>
      </c>
      <c r="HW18" s="17" t="s">
        <v>114</v>
      </c>
      <c r="HX18" s="17" t="s">
        <v>46</v>
      </c>
      <c r="HZ18" s="18"/>
      <c r="IA18" s="18">
        <v>1.05</v>
      </c>
      <c r="IB18" s="18" t="s">
        <v>172</v>
      </c>
      <c r="IC18" s="18" t="s">
        <v>46</v>
      </c>
      <c r="ID18" s="18"/>
    </row>
    <row r="19" spans="1:239" s="17" customFormat="1" ht="129" customHeight="1">
      <c r="A19" s="32">
        <v>1.06</v>
      </c>
      <c r="B19" s="57" t="s">
        <v>173</v>
      </c>
      <c r="C19" s="58" t="s">
        <v>54</v>
      </c>
      <c r="D19" s="63">
        <v>8</v>
      </c>
      <c r="E19" s="64" t="s">
        <v>189</v>
      </c>
      <c r="F19" s="65">
        <v>9398.77</v>
      </c>
      <c r="G19" s="66"/>
      <c r="H19" s="67"/>
      <c r="I19" s="68" t="s">
        <v>34</v>
      </c>
      <c r="J19" s="69">
        <f t="shared" si="0"/>
        <v>1</v>
      </c>
      <c r="K19" s="67" t="s">
        <v>35</v>
      </c>
      <c r="L19" s="67" t="s">
        <v>4</v>
      </c>
      <c r="M19" s="70"/>
      <c r="N19" s="71"/>
      <c r="O19" s="71"/>
      <c r="P19" s="72"/>
      <c r="Q19" s="71"/>
      <c r="R19" s="71"/>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74">
        <f t="shared" si="1"/>
        <v>75190</v>
      </c>
      <c r="BB19" s="75">
        <f t="shared" si="2"/>
        <v>75190</v>
      </c>
      <c r="BC19" s="76" t="str">
        <f t="shared" si="3"/>
        <v>INR  Seventy Five Thousand One Hundred &amp; Ninety  Only</v>
      </c>
      <c r="HV19" s="17">
        <v>1.06</v>
      </c>
      <c r="HW19" s="17" t="s">
        <v>91</v>
      </c>
      <c r="HX19" s="17" t="s">
        <v>54</v>
      </c>
      <c r="HZ19" s="18"/>
      <c r="IA19" s="18">
        <v>1.06</v>
      </c>
      <c r="IB19" s="18" t="s">
        <v>173</v>
      </c>
      <c r="IC19" s="18" t="s">
        <v>54</v>
      </c>
      <c r="ID19" s="18">
        <v>8</v>
      </c>
      <c r="IE19" s="17" t="s">
        <v>189</v>
      </c>
    </row>
    <row r="20" spans="1:238" s="17" customFormat="1" ht="31.5">
      <c r="A20" s="32">
        <v>1.07</v>
      </c>
      <c r="B20" s="57" t="s">
        <v>174</v>
      </c>
      <c r="C20" s="58" t="s">
        <v>55</v>
      </c>
      <c r="D20" s="77"/>
      <c r="E20" s="78"/>
      <c r="F20" s="78"/>
      <c r="G20" s="78"/>
      <c r="H20" s="78"/>
      <c r="I20" s="78"/>
      <c r="J20" s="78"/>
      <c r="K20" s="78"/>
      <c r="L20" s="78"/>
      <c r="M20" s="78"/>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80"/>
      <c r="HV20" s="17">
        <v>1.07</v>
      </c>
      <c r="HW20" s="17" t="s">
        <v>115</v>
      </c>
      <c r="HX20" s="17" t="s">
        <v>55</v>
      </c>
      <c r="HZ20" s="18"/>
      <c r="IA20" s="18">
        <v>1.07</v>
      </c>
      <c r="IB20" s="18" t="s">
        <v>174</v>
      </c>
      <c r="IC20" s="18" t="s">
        <v>55</v>
      </c>
      <c r="ID20" s="18"/>
    </row>
    <row r="21" spans="1:239" s="17" customFormat="1" ht="27.75" customHeight="1">
      <c r="A21" s="32">
        <v>1.08</v>
      </c>
      <c r="B21" s="57" t="s">
        <v>194</v>
      </c>
      <c r="C21" s="58" t="s">
        <v>47</v>
      </c>
      <c r="D21" s="63">
        <v>35</v>
      </c>
      <c r="E21" s="64" t="s">
        <v>212</v>
      </c>
      <c r="F21" s="65">
        <v>672.12</v>
      </c>
      <c r="G21" s="66"/>
      <c r="H21" s="67"/>
      <c r="I21" s="68" t="s">
        <v>34</v>
      </c>
      <c r="J21" s="69">
        <f t="shared" si="0"/>
        <v>1</v>
      </c>
      <c r="K21" s="67" t="s">
        <v>35</v>
      </c>
      <c r="L21" s="67" t="s">
        <v>4</v>
      </c>
      <c r="M21" s="70"/>
      <c r="N21" s="71"/>
      <c r="O21" s="71"/>
      <c r="P21" s="72"/>
      <c r="Q21" s="71"/>
      <c r="R21" s="71"/>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3"/>
      <c r="BA21" s="74">
        <f t="shared" si="1"/>
        <v>23524</v>
      </c>
      <c r="BB21" s="75">
        <f t="shared" si="2"/>
        <v>23524</v>
      </c>
      <c r="BC21" s="76" t="str">
        <f t="shared" si="3"/>
        <v>INR  Twenty Three Thousand Five Hundred &amp; Twenty Four  Only</v>
      </c>
      <c r="HV21" s="17">
        <v>1.08</v>
      </c>
      <c r="HW21" s="17" t="s">
        <v>92</v>
      </c>
      <c r="HX21" s="17" t="s">
        <v>47</v>
      </c>
      <c r="HZ21" s="18"/>
      <c r="IA21" s="18">
        <v>1.08</v>
      </c>
      <c r="IB21" s="18" t="s">
        <v>194</v>
      </c>
      <c r="IC21" s="18" t="s">
        <v>47</v>
      </c>
      <c r="ID21" s="18">
        <v>35</v>
      </c>
      <c r="IE21" s="17" t="s">
        <v>212</v>
      </c>
    </row>
    <row r="22" spans="1:239" s="17" customFormat="1" ht="15.75">
      <c r="A22" s="32">
        <v>1.09</v>
      </c>
      <c r="B22" s="57" t="s">
        <v>337</v>
      </c>
      <c r="C22" s="58" t="s">
        <v>56</v>
      </c>
      <c r="D22" s="63">
        <v>1.5</v>
      </c>
      <c r="E22" s="64" t="s">
        <v>212</v>
      </c>
      <c r="F22" s="65">
        <v>672.12</v>
      </c>
      <c r="G22" s="66"/>
      <c r="H22" s="67"/>
      <c r="I22" s="68" t="s">
        <v>34</v>
      </c>
      <c r="J22" s="69">
        <f t="shared" si="0"/>
        <v>1</v>
      </c>
      <c r="K22" s="67" t="s">
        <v>35</v>
      </c>
      <c r="L22" s="67" t="s">
        <v>4</v>
      </c>
      <c r="M22" s="70"/>
      <c r="N22" s="71"/>
      <c r="O22" s="71"/>
      <c r="P22" s="72"/>
      <c r="Q22" s="71"/>
      <c r="R22" s="71"/>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3"/>
      <c r="BA22" s="74">
        <f t="shared" si="1"/>
        <v>1008</v>
      </c>
      <c r="BB22" s="75">
        <f t="shared" si="2"/>
        <v>1008</v>
      </c>
      <c r="BC22" s="76" t="str">
        <f t="shared" si="3"/>
        <v>INR  One Thousand  &amp;Eight  Only</v>
      </c>
      <c r="HV22" s="17">
        <v>1.09</v>
      </c>
      <c r="HW22" s="17" t="s">
        <v>116</v>
      </c>
      <c r="HX22" s="17" t="s">
        <v>56</v>
      </c>
      <c r="HZ22" s="18"/>
      <c r="IA22" s="18">
        <v>1.09</v>
      </c>
      <c r="IB22" s="18" t="s">
        <v>337</v>
      </c>
      <c r="IC22" s="18" t="s">
        <v>56</v>
      </c>
      <c r="ID22" s="18">
        <v>1.5</v>
      </c>
      <c r="IE22" s="17" t="s">
        <v>212</v>
      </c>
    </row>
    <row r="23" spans="1:239" s="17" customFormat="1" ht="18.75" customHeight="1">
      <c r="A23" s="32">
        <v>1.1</v>
      </c>
      <c r="B23" s="57" t="s">
        <v>409</v>
      </c>
      <c r="C23" s="58" t="s">
        <v>48</v>
      </c>
      <c r="D23" s="63">
        <v>35</v>
      </c>
      <c r="E23" s="64" t="s">
        <v>212</v>
      </c>
      <c r="F23" s="65">
        <v>533.41</v>
      </c>
      <c r="G23" s="66"/>
      <c r="H23" s="67"/>
      <c r="I23" s="68" t="s">
        <v>34</v>
      </c>
      <c r="J23" s="69">
        <f t="shared" si="0"/>
        <v>1</v>
      </c>
      <c r="K23" s="67" t="s">
        <v>35</v>
      </c>
      <c r="L23" s="67" t="s">
        <v>4</v>
      </c>
      <c r="M23" s="70"/>
      <c r="N23" s="71"/>
      <c r="O23" s="71"/>
      <c r="P23" s="72"/>
      <c r="Q23" s="71"/>
      <c r="R23" s="71"/>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3"/>
      <c r="BA23" s="74">
        <f t="shared" si="1"/>
        <v>18669</v>
      </c>
      <c r="BB23" s="75">
        <f t="shared" si="2"/>
        <v>18669</v>
      </c>
      <c r="BC23" s="76" t="str">
        <f t="shared" si="3"/>
        <v>INR  Eighteen Thousand Six Hundred &amp; Sixty Nine  Only</v>
      </c>
      <c r="HV23" s="17">
        <v>1.1</v>
      </c>
      <c r="HW23" s="17" t="s">
        <v>117</v>
      </c>
      <c r="HX23" s="17" t="s">
        <v>48</v>
      </c>
      <c r="HZ23" s="18"/>
      <c r="IA23" s="18">
        <v>1.1</v>
      </c>
      <c r="IB23" s="18" t="s">
        <v>409</v>
      </c>
      <c r="IC23" s="18" t="s">
        <v>48</v>
      </c>
      <c r="ID23" s="18">
        <v>35</v>
      </c>
      <c r="IE23" s="17" t="s">
        <v>212</v>
      </c>
    </row>
    <row r="24" spans="1:239" s="17" customFormat="1" ht="47.25">
      <c r="A24" s="32">
        <v>1.11</v>
      </c>
      <c r="B24" s="57" t="s">
        <v>410</v>
      </c>
      <c r="C24" s="58" t="s">
        <v>57</v>
      </c>
      <c r="D24" s="63">
        <v>5</v>
      </c>
      <c r="E24" s="64" t="s">
        <v>212</v>
      </c>
      <c r="F24" s="65">
        <v>270.01</v>
      </c>
      <c r="G24" s="66"/>
      <c r="H24" s="67"/>
      <c r="I24" s="68" t="s">
        <v>34</v>
      </c>
      <c r="J24" s="69">
        <f t="shared" si="0"/>
        <v>1</v>
      </c>
      <c r="K24" s="67" t="s">
        <v>35</v>
      </c>
      <c r="L24" s="67" t="s">
        <v>4</v>
      </c>
      <c r="M24" s="70"/>
      <c r="N24" s="71"/>
      <c r="O24" s="71"/>
      <c r="P24" s="72"/>
      <c r="Q24" s="71"/>
      <c r="R24" s="71"/>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3"/>
      <c r="BA24" s="74">
        <f t="shared" si="1"/>
        <v>1350</v>
      </c>
      <c r="BB24" s="75">
        <f t="shared" si="2"/>
        <v>1350</v>
      </c>
      <c r="BC24" s="76" t="str">
        <f t="shared" si="3"/>
        <v>INR  One Thousand Three Hundred &amp; Fifty  Only</v>
      </c>
      <c r="HV24" s="17">
        <v>1.11</v>
      </c>
      <c r="HW24" s="17" t="s">
        <v>118</v>
      </c>
      <c r="HX24" s="17" t="s">
        <v>57</v>
      </c>
      <c r="HZ24" s="18"/>
      <c r="IA24" s="18">
        <v>1.11</v>
      </c>
      <c r="IB24" s="18" t="s">
        <v>410</v>
      </c>
      <c r="IC24" s="18" t="s">
        <v>57</v>
      </c>
      <c r="ID24" s="18">
        <v>5</v>
      </c>
      <c r="IE24" s="17" t="s">
        <v>212</v>
      </c>
    </row>
    <row r="25" spans="1:239" s="17" customFormat="1" ht="15.75">
      <c r="A25" s="32">
        <v>1.12</v>
      </c>
      <c r="B25" s="57" t="s">
        <v>411</v>
      </c>
      <c r="C25" s="58" t="s">
        <v>58</v>
      </c>
      <c r="D25" s="63">
        <v>10</v>
      </c>
      <c r="E25" s="64" t="s">
        <v>212</v>
      </c>
      <c r="F25" s="65">
        <v>714.56</v>
      </c>
      <c r="G25" s="66"/>
      <c r="H25" s="67"/>
      <c r="I25" s="68" t="s">
        <v>34</v>
      </c>
      <c r="J25" s="69">
        <f t="shared" si="0"/>
        <v>1</v>
      </c>
      <c r="K25" s="67" t="s">
        <v>35</v>
      </c>
      <c r="L25" s="67" t="s">
        <v>4</v>
      </c>
      <c r="M25" s="70"/>
      <c r="N25" s="71"/>
      <c r="O25" s="71"/>
      <c r="P25" s="72"/>
      <c r="Q25" s="71"/>
      <c r="R25" s="71"/>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3"/>
      <c r="BA25" s="74">
        <f t="shared" si="1"/>
        <v>7146</v>
      </c>
      <c r="BB25" s="75">
        <f t="shared" si="2"/>
        <v>7146</v>
      </c>
      <c r="BC25" s="76" t="str">
        <f t="shared" si="3"/>
        <v>INR  Seven Thousand One Hundred &amp; Forty Six  Only</v>
      </c>
      <c r="HV25" s="17">
        <v>1.12</v>
      </c>
      <c r="HW25" s="17" t="s">
        <v>119</v>
      </c>
      <c r="HX25" s="17" t="s">
        <v>58</v>
      </c>
      <c r="HZ25" s="18"/>
      <c r="IA25" s="18">
        <v>1.12</v>
      </c>
      <c r="IB25" s="18" t="s">
        <v>411</v>
      </c>
      <c r="IC25" s="18" t="s">
        <v>58</v>
      </c>
      <c r="ID25" s="18">
        <v>10</v>
      </c>
      <c r="IE25" s="17" t="s">
        <v>212</v>
      </c>
    </row>
    <row r="26" spans="1:238" s="17" customFormat="1" ht="31.5">
      <c r="A26" s="32">
        <v>1.13</v>
      </c>
      <c r="B26" s="57" t="s">
        <v>412</v>
      </c>
      <c r="C26" s="58" t="s">
        <v>59</v>
      </c>
      <c r="D26" s="77"/>
      <c r="E26" s="78"/>
      <c r="F26" s="78"/>
      <c r="G26" s="78"/>
      <c r="H26" s="78"/>
      <c r="I26" s="78"/>
      <c r="J26" s="78"/>
      <c r="K26" s="78"/>
      <c r="L26" s="78"/>
      <c r="M26" s="78"/>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80"/>
      <c r="HV26" s="17">
        <v>1.13</v>
      </c>
      <c r="HW26" s="17" t="s">
        <v>93</v>
      </c>
      <c r="HX26" s="17" t="s">
        <v>59</v>
      </c>
      <c r="HZ26" s="18"/>
      <c r="IA26" s="18">
        <v>1.13</v>
      </c>
      <c r="IB26" s="18" t="s">
        <v>412</v>
      </c>
      <c r="IC26" s="18" t="s">
        <v>59</v>
      </c>
      <c r="ID26" s="18"/>
    </row>
    <row r="27" spans="1:239" s="17" customFormat="1" ht="29.25" customHeight="1">
      <c r="A27" s="32">
        <v>1.14</v>
      </c>
      <c r="B27" s="57" t="s">
        <v>175</v>
      </c>
      <c r="C27" s="58" t="s">
        <v>60</v>
      </c>
      <c r="D27" s="63">
        <v>1300</v>
      </c>
      <c r="E27" s="64" t="s">
        <v>214</v>
      </c>
      <c r="F27" s="65">
        <v>78.61</v>
      </c>
      <c r="G27" s="66"/>
      <c r="H27" s="67"/>
      <c r="I27" s="68" t="s">
        <v>34</v>
      </c>
      <c r="J27" s="69">
        <f t="shared" si="0"/>
        <v>1</v>
      </c>
      <c r="K27" s="67" t="s">
        <v>35</v>
      </c>
      <c r="L27" s="67" t="s">
        <v>4</v>
      </c>
      <c r="M27" s="70"/>
      <c r="N27" s="71"/>
      <c r="O27" s="71"/>
      <c r="P27" s="72"/>
      <c r="Q27" s="71"/>
      <c r="R27" s="71"/>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3"/>
      <c r="BA27" s="74">
        <f t="shared" si="1"/>
        <v>102193</v>
      </c>
      <c r="BB27" s="75">
        <f t="shared" si="2"/>
        <v>102193</v>
      </c>
      <c r="BC27" s="76" t="str">
        <f t="shared" si="3"/>
        <v>INR  One Lakh Two Thousand One Hundred &amp; Ninety Three  Only</v>
      </c>
      <c r="HV27" s="17">
        <v>1.14</v>
      </c>
      <c r="HW27" s="17" t="s">
        <v>94</v>
      </c>
      <c r="HX27" s="17" t="s">
        <v>60</v>
      </c>
      <c r="HZ27" s="18"/>
      <c r="IA27" s="18">
        <v>1.14</v>
      </c>
      <c r="IB27" s="18" t="s">
        <v>175</v>
      </c>
      <c r="IC27" s="18" t="s">
        <v>60</v>
      </c>
      <c r="ID27" s="18">
        <v>1300</v>
      </c>
      <c r="IE27" s="17" t="s">
        <v>214</v>
      </c>
    </row>
    <row r="28" spans="1:238" s="17" customFormat="1" ht="27" customHeight="1">
      <c r="A28" s="32">
        <v>1.15</v>
      </c>
      <c r="B28" s="57" t="s">
        <v>176</v>
      </c>
      <c r="C28" s="58" t="s">
        <v>61</v>
      </c>
      <c r="D28" s="77"/>
      <c r="E28" s="78"/>
      <c r="F28" s="78"/>
      <c r="G28" s="78"/>
      <c r="H28" s="78"/>
      <c r="I28" s="78"/>
      <c r="J28" s="78"/>
      <c r="K28" s="78"/>
      <c r="L28" s="78"/>
      <c r="M28" s="78"/>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0"/>
      <c r="HV28" s="17">
        <v>1.15</v>
      </c>
      <c r="HW28" s="17" t="s">
        <v>95</v>
      </c>
      <c r="HX28" s="17" t="s">
        <v>61</v>
      </c>
      <c r="HY28" s="17">
        <v>1</v>
      </c>
      <c r="HZ28" s="18" t="s">
        <v>127</v>
      </c>
      <c r="IA28" s="18">
        <v>1.15</v>
      </c>
      <c r="IB28" s="18" t="s">
        <v>176</v>
      </c>
      <c r="IC28" s="18" t="s">
        <v>61</v>
      </c>
      <c r="ID28" s="18"/>
    </row>
    <row r="29" spans="1:238" s="17" customFormat="1" ht="47.25">
      <c r="A29" s="32">
        <v>1.16</v>
      </c>
      <c r="B29" s="57" t="s">
        <v>196</v>
      </c>
      <c r="C29" s="58" t="s">
        <v>62</v>
      </c>
      <c r="D29" s="77"/>
      <c r="E29" s="78"/>
      <c r="F29" s="78"/>
      <c r="G29" s="78"/>
      <c r="H29" s="78"/>
      <c r="I29" s="78"/>
      <c r="J29" s="78"/>
      <c r="K29" s="78"/>
      <c r="L29" s="78"/>
      <c r="M29" s="78"/>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0"/>
      <c r="HV29" s="17">
        <v>1.16</v>
      </c>
      <c r="HW29" s="17" t="s">
        <v>120</v>
      </c>
      <c r="HX29" s="17" t="s">
        <v>62</v>
      </c>
      <c r="HZ29" s="18"/>
      <c r="IA29" s="18">
        <v>1.16</v>
      </c>
      <c r="IB29" s="18" t="s">
        <v>196</v>
      </c>
      <c r="IC29" s="18" t="s">
        <v>62</v>
      </c>
      <c r="ID29" s="18"/>
    </row>
    <row r="30" spans="1:239" s="17" customFormat="1" ht="31.5">
      <c r="A30" s="32">
        <v>1.17</v>
      </c>
      <c r="B30" s="57" t="s">
        <v>195</v>
      </c>
      <c r="C30" s="58" t="s">
        <v>63</v>
      </c>
      <c r="D30" s="63">
        <v>5</v>
      </c>
      <c r="E30" s="64" t="s">
        <v>189</v>
      </c>
      <c r="F30" s="65">
        <v>7267.3</v>
      </c>
      <c r="G30" s="66"/>
      <c r="H30" s="67"/>
      <c r="I30" s="68" t="s">
        <v>34</v>
      </c>
      <c r="J30" s="69">
        <f t="shared" si="0"/>
        <v>1</v>
      </c>
      <c r="K30" s="67" t="s">
        <v>35</v>
      </c>
      <c r="L30" s="67" t="s">
        <v>4</v>
      </c>
      <c r="M30" s="70"/>
      <c r="N30" s="71"/>
      <c r="O30" s="71"/>
      <c r="P30" s="72"/>
      <c r="Q30" s="71"/>
      <c r="R30" s="71"/>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3"/>
      <c r="BA30" s="74">
        <f t="shared" si="1"/>
        <v>36337</v>
      </c>
      <c r="BB30" s="75">
        <f t="shared" si="2"/>
        <v>36337</v>
      </c>
      <c r="BC30" s="76" t="str">
        <f t="shared" si="3"/>
        <v>INR  Thirty Six Thousand Three Hundred &amp; Thirty Seven  Only</v>
      </c>
      <c r="HV30" s="17">
        <v>1.17</v>
      </c>
      <c r="HW30" s="17" t="s">
        <v>96</v>
      </c>
      <c r="HX30" s="17" t="s">
        <v>63</v>
      </c>
      <c r="HZ30" s="18"/>
      <c r="IA30" s="18">
        <v>1.17</v>
      </c>
      <c r="IB30" s="18" t="s">
        <v>195</v>
      </c>
      <c r="IC30" s="18" t="s">
        <v>63</v>
      </c>
      <c r="ID30" s="18">
        <v>5</v>
      </c>
      <c r="IE30" s="17" t="s">
        <v>189</v>
      </c>
    </row>
    <row r="31" spans="1:238" s="17" customFormat="1" ht="47.25">
      <c r="A31" s="32">
        <v>1.18</v>
      </c>
      <c r="B31" s="57" t="s">
        <v>197</v>
      </c>
      <c r="C31" s="58" t="s">
        <v>49</v>
      </c>
      <c r="D31" s="77"/>
      <c r="E31" s="78"/>
      <c r="F31" s="78"/>
      <c r="G31" s="78"/>
      <c r="H31" s="78"/>
      <c r="I31" s="78"/>
      <c r="J31" s="78"/>
      <c r="K31" s="78"/>
      <c r="L31" s="78"/>
      <c r="M31" s="78"/>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0"/>
      <c r="HV31" s="17">
        <v>1.18</v>
      </c>
      <c r="HW31" s="17" t="s">
        <v>89</v>
      </c>
      <c r="HX31" s="17" t="s">
        <v>49</v>
      </c>
      <c r="HZ31" s="18"/>
      <c r="IA31" s="18">
        <v>1.18</v>
      </c>
      <c r="IB31" s="18" t="s">
        <v>197</v>
      </c>
      <c r="IC31" s="18" t="s">
        <v>49</v>
      </c>
      <c r="ID31" s="18"/>
    </row>
    <row r="32" spans="1:239" s="17" customFormat="1" ht="31.5">
      <c r="A32" s="32">
        <v>1.19</v>
      </c>
      <c r="B32" s="57" t="s">
        <v>198</v>
      </c>
      <c r="C32" s="58" t="s">
        <v>64</v>
      </c>
      <c r="D32" s="63">
        <v>250</v>
      </c>
      <c r="E32" s="64" t="s">
        <v>212</v>
      </c>
      <c r="F32" s="65">
        <v>892.63</v>
      </c>
      <c r="G32" s="66"/>
      <c r="H32" s="67"/>
      <c r="I32" s="68" t="s">
        <v>34</v>
      </c>
      <c r="J32" s="69">
        <f t="shared" si="0"/>
        <v>1</v>
      </c>
      <c r="K32" s="67" t="s">
        <v>35</v>
      </c>
      <c r="L32" s="67" t="s">
        <v>4</v>
      </c>
      <c r="M32" s="70"/>
      <c r="N32" s="71"/>
      <c r="O32" s="71"/>
      <c r="P32" s="72"/>
      <c r="Q32" s="71"/>
      <c r="R32" s="71"/>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3"/>
      <c r="BA32" s="74">
        <f t="shared" si="1"/>
        <v>223158</v>
      </c>
      <c r="BB32" s="75">
        <f t="shared" si="2"/>
        <v>223158</v>
      </c>
      <c r="BC32" s="76" t="str">
        <f t="shared" si="3"/>
        <v>INR  Two Lakh Twenty Three Thousand One Hundred &amp; Fifty Eight  Only</v>
      </c>
      <c r="HV32" s="17">
        <v>1.19</v>
      </c>
      <c r="HW32" s="17" t="s">
        <v>121</v>
      </c>
      <c r="HX32" s="17" t="s">
        <v>64</v>
      </c>
      <c r="HZ32" s="18"/>
      <c r="IA32" s="18">
        <v>1.19</v>
      </c>
      <c r="IB32" s="18" t="s">
        <v>198</v>
      </c>
      <c r="IC32" s="18" t="s">
        <v>64</v>
      </c>
      <c r="ID32" s="18">
        <v>250</v>
      </c>
      <c r="IE32" s="17" t="s">
        <v>212</v>
      </c>
    </row>
    <row r="33" spans="1:238" s="17" customFormat="1" ht="63">
      <c r="A33" s="32">
        <v>1.2</v>
      </c>
      <c r="B33" s="57" t="s">
        <v>413</v>
      </c>
      <c r="C33" s="58" t="s">
        <v>65</v>
      </c>
      <c r="D33" s="77"/>
      <c r="E33" s="78"/>
      <c r="F33" s="78"/>
      <c r="G33" s="78"/>
      <c r="H33" s="78"/>
      <c r="I33" s="78"/>
      <c r="J33" s="78"/>
      <c r="K33" s="78"/>
      <c r="L33" s="78"/>
      <c r="M33" s="78"/>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80"/>
      <c r="HV33" s="17">
        <v>1.2</v>
      </c>
      <c r="HW33" s="17" t="s">
        <v>122</v>
      </c>
      <c r="HX33" s="17" t="s">
        <v>65</v>
      </c>
      <c r="HZ33" s="18"/>
      <c r="IA33" s="18">
        <v>1.2</v>
      </c>
      <c r="IB33" s="18" t="s">
        <v>413</v>
      </c>
      <c r="IC33" s="18" t="s">
        <v>65</v>
      </c>
      <c r="ID33" s="18"/>
    </row>
    <row r="34" spans="1:239" s="17" customFormat="1" ht="31.5">
      <c r="A34" s="32">
        <v>1.21</v>
      </c>
      <c r="B34" s="57" t="s">
        <v>414</v>
      </c>
      <c r="C34" s="58" t="s">
        <v>66</v>
      </c>
      <c r="D34" s="63">
        <v>105</v>
      </c>
      <c r="E34" s="64" t="s">
        <v>189</v>
      </c>
      <c r="F34" s="65">
        <v>7510.7</v>
      </c>
      <c r="G34" s="66"/>
      <c r="H34" s="67"/>
      <c r="I34" s="68" t="s">
        <v>34</v>
      </c>
      <c r="J34" s="69">
        <f t="shared" si="0"/>
        <v>1</v>
      </c>
      <c r="K34" s="67" t="s">
        <v>35</v>
      </c>
      <c r="L34" s="67" t="s">
        <v>4</v>
      </c>
      <c r="M34" s="70"/>
      <c r="N34" s="71"/>
      <c r="O34" s="71"/>
      <c r="P34" s="72"/>
      <c r="Q34" s="71"/>
      <c r="R34" s="71"/>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3"/>
      <c r="BA34" s="74">
        <f t="shared" si="1"/>
        <v>788624</v>
      </c>
      <c r="BB34" s="75">
        <f t="shared" si="2"/>
        <v>788624</v>
      </c>
      <c r="BC34" s="76" t="str">
        <f t="shared" si="3"/>
        <v>INR  Seven Lakh Eighty Eight Thousand Six Hundred &amp; Twenty Four  Only</v>
      </c>
      <c r="HV34" s="17">
        <v>1.21</v>
      </c>
      <c r="HW34" s="17" t="s">
        <v>97</v>
      </c>
      <c r="HX34" s="17" t="s">
        <v>66</v>
      </c>
      <c r="HZ34" s="18"/>
      <c r="IA34" s="18">
        <v>1.21</v>
      </c>
      <c r="IB34" s="18" t="s">
        <v>414</v>
      </c>
      <c r="IC34" s="18" t="s">
        <v>66</v>
      </c>
      <c r="ID34" s="18">
        <v>105</v>
      </c>
      <c r="IE34" s="22" t="s">
        <v>189</v>
      </c>
    </row>
    <row r="35" spans="1:238" s="17" customFormat="1" ht="15.75">
      <c r="A35" s="32">
        <v>1.22</v>
      </c>
      <c r="B35" s="57" t="s">
        <v>177</v>
      </c>
      <c r="C35" s="58" t="s">
        <v>67</v>
      </c>
      <c r="D35" s="77"/>
      <c r="E35" s="78"/>
      <c r="F35" s="78"/>
      <c r="G35" s="78"/>
      <c r="H35" s="78"/>
      <c r="I35" s="78"/>
      <c r="J35" s="78"/>
      <c r="K35" s="78"/>
      <c r="L35" s="78"/>
      <c r="M35" s="78"/>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80"/>
      <c r="HV35" s="17">
        <v>1.22</v>
      </c>
      <c r="HW35" s="17" t="s">
        <v>123</v>
      </c>
      <c r="HX35" s="17" t="s">
        <v>67</v>
      </c>
      <c r="HZ35" s="18"/>
      <c r="IA35" s="18">
        <v>1.22</v>
      </c>
      <c r="IB35" s="18" t="s">
        <v>177</v>
      </c>
      <c r="IC35" s="18" t="s">
        <v>67</v>
      </c>
      <c r="ID35" s="18"/>
    </row>
    <row r="36" spans="1:238" s="17" customFormat="1" ht="27.75" customHeight="1">
      <c r="A36" s="32">
        <v>1.23</v>
      </c>
      <c r="B36" s="57" t="s">
        <v>338</v>
      </c>
      <c r="C36" s="58" t="s">
        <v>68</v>
      </c>
      <c r="D36" s="77"/>
      <c r="E36" s="78"/>
      <c r="F36" s="78"/>
      <c r="G36" s="78"/>
      <c r="H36" s="78"/>
      <c r="I36" s="78"/>
      <c r="J36" s="78"/>
      <c r="K36" s="78"/>
      <c r="L36" s="78"/>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80"/>
      <c r="HV36" s="17">
        <v>1.23</v>
      </c>
      <c r="HW36" s="17" t="s">
        <v>98</v>
      </c>
      <c r="HX36" s="17" t="s">
        <v>68</v>
      </c>
      <c r="HZ36" s="18"/>
      <c r="IA36" s="18">
        <v>1.23</v>
      </c>
      <c r="IB36" s="24" t="s">
        <v>338</v>
      </c>
      <c r="IC36" s="18" t="s">
        <v>68</v>
      </c>
      <c r="ID36" s="18"/>
    </row>
    <row r="37" spans="1:238" s="17" customFormat="1" ht="15.75">
      <c r="A37" s="32">
        <v>1.24</v>
      </c>
      <c r="B37" s="57" t="s">
        <v>339</v>
      </c>
      <c r="C37" s="58" t="s">
        <v>69</v>
      </c>
      <c r="D37" s="77"/>
      <c r="E37" s="78"/>
      <c r="F37" s="78"/>
      <c r="G37" s="78"/>
      <c r="H37" s="78"/>
      <c r="I37" s="78"/>
      <c r="J37" s="78"/>
      <c r="K37" s="78"/>
      <c r="L37" s="78"/>
      <c r="M37" s="78"/>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80"/>
      <c r="HV37" s="17">
        <v>1.24</v>
      </c>
      <c r="HW37" s="17" t="s">
        <v>124</v>
      </c>
      <c r="HX37" s="17" t="s">
        <v>69</v>
      </c>
      <c r="HZ37" s="18"/>
      <c r="IA37" s="18">
        <v>1.24</v>
      </c>
      <c r="IB37" s="18" t="s">
        <v>339</v>
      </c>
      <c r="IC37" s="18" t="s">
        <v>69</v>
      </c>
      <c r="ID37" s="18"/>
    </row>
    <row r="38" spans="1:239" s="17" customFormat="1" ht="15.75">
      <c r="A38" s="32">
        <v>1.25</v>
      </c>
      <c r="B38" s="57" t="s">
        <v>415</v>
      </c>
      <c r="C38" s="58" t="s">
        <v>50</v>
      </c>
      <c r="D38" s="63">
        <v>2</v>
      </c>
      <c r="E38" s="64" t="s">
        <v>212</v>
      </c>
      <c r="F38" s="65">
        <v>3880.18</v>
      </c>
      <c r="G38" s="66"/>
      <c r="H38" s="67"/>
      <c r="I38" s="68" t="s">
        <v>34</v>
      </c>
      <c r="J38" s="69">
        <f t="shared" si="0"/>
        <v>1</v>
      </c>
      <c r="K38" s="67" t="s">
        <v>35</v>
      </c>
      <c r="L38" s="67" t="s">
        <v>4</v>
      </c>
      <c r="M38" s="70"/>
      <c r="N38" s="71"/>
      <c r="O38" s="71"/>
      <c r="P38" s="72"/>
      <c r="Q38" s="71"/>
      <c r="R38" s="71"/>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3"/>
      <c r="BA38" s="74">
        <f t="shared" si="1"/>
        <v>7760</v>
      </c>
      <c r="BB38" s="75">
        <f t="shared" si="2"/>
        <v>7760</v>
      </c>
      <c r="BC38" s="76" t="str">
        <f t="shared" si="3"/>
        <v>INR  Seven Thousand Seven Hundred &amp; Sixty  Only</v>
      </c>
      <c r="HV38" s="17">
        <v>1.25</v>
      </c>
      <c r="HW38" s="17" t="s">
        <v>125</v>
      </c>
      <c r="HX38" s="17" t="s">
        <v>50</v>
      </c>
      <c r="HZ38" s="18"/>
      <c r="IA38" s="18">
        <v>1.25</v>
      </c>
      <c r="IB38" s="18" t="s">
        <v>415</v>
      </c>
      <c r="IC38" s="18" t="s">
        <v>50</v>
      </c>
      <c r="ID38" s="18">
        <v>2</v>
      </c>
      <c r="IE38" s="17" t="s">
        <v>212</v>
      </c>
    </row>
    <row r="39" spans="1:238" s="17" customFormat="1" ht="47.25">
      <c r="A39" s="32">
        <v>1.26</v>
      </c>
      <c r="B39" s="57" t="s">
        <v>340</v>
      </c>
      <c r="C39" s="58" t="s">
        <v>51</v>
      </c>
      <c r="D39" s="77"/>
      <c r="E39" s="78"/>
      <c r="F39" s="78"/>
      <c r="G39" s="78"/>
      <c r="H39" s="78"/>
      <c r="I39" s="78"/>
      <c r="J39" s="78"/>
      <c r="K39" s="78"/>
      <c r="L39" s="78"/>
      <c r="M39" s="78"/>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80"/>
      <c r="HV39" s="17">
        <v>1.26</v>
      </c>
      <c r="HW39" s="17" t="s">
        <v>126</v>
      </c>
      <c r="HX39" s="17" t="s">
        <v>51</v>
      </c>
      <c r="HZ39" s="18"/>
      <c r="IA39" s="18">
        <v>1.26</v>
      </c>
      <c r="IB39" s="18" t="s">
        <v>340</v>
      </c>
      <c r="IC39" s="18" t="s">
        <v>51</v>
      </c>
      <c r="ID39" s="18"/>
    </row>
    <row r="40" spans="1:239" s="17" customFormat="1" ht="15.75">
      <c r="A40" s="32">
        <v>1.27</v>
      </c>
      <c r="B40" s="57" t="s">
        <v>341</v>
      </c>
      <c r="C40" s="58" t="s">
        <v>70</v>
      </c>
      <c r="D40" s="63">
        <v>2</v>
      </c>
      <c r="E40" s="64" t="s">
        <v>213</v>
      </c>
      <c r="F40" s="65">
        <v>367.25</v>
      </c>
      <c r="G40" s="66"/>
      <c r="H40" s="67"/>
      <c r="I40" s="68" t="s">
        <v>34</v>
      </c>
      <c r="J40" s="69">
        <f t="shared" si="0"/>
        <v>1</v>
      </c>
      <c r="K40" s="67" t="s">
        <v>35</v>
      </c>
      <c r="L40" s="67" t="s">
        <v>4</v>
      </c>
      <c r="M40" s="70"/>
      <c r="N40" s="71"/>
      <c r="O40" s="71"/>
      <c r="P40" s="72"/>
      <c r="Q40" s="71"/>
      <c r="R40" s="71"/>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3"/>
      <c r="BA40" s="74">
        <f t="shared" si="1"/>
        <v>735</v>
      </c>
      <c r="BB40" s="75">
        <f t="shared" si="2"/>
        <v>735</v>
      </c>
      <c r="BC40" s="76" t="str">
        <f t="shared" si="3"/>
        <v>INR  Seven Hundred &amp; Thirty Five  Only</v>
      </c>
      <c r="HV40" s="17">
        <v>1.27</v>
      </c>
      <c r="HW40" s="17" t="s">
        <v>99</v>
      </c>
      <c r="HX40" s="17" t="s">
        <v>70</v>
      </c>
      <c r="HZ40" s="18"/>
      <c r="IA40" s="18">
        <v>1.27</v>
      </c>
      <c r="IB40" s="18" t="s">
        <v>341</v>
      </c>
      <c r="IC40" s="18" t="s">
        <v>70</v>
      </c>
      <c r="ID40" s="18">
        <v>2</v>
      </c>
      <c r="IE40" s="17" t="s">
        <v>213</v>
      </c>
    </row>
    <row r="41" spans="1:239" s="17" customFormat="1" ht="78.75">
      <c r="A41" s="32">
        <v>1.28</v>
      </c>
      <c r="B41" s="57" t="s">
        <v>342</v>
      </c>
      <c r="C41" s="58" t="s">
        <v>71</v>
      </c>
      <c r="D41" s="63">
        <v>2</v>
      </c>
      <c r="E41" s="64" t="s">
        <v>215</v>
      </c>
      <c r="F41" s="65">
        <v>708.59</v>
      </c>
      <c r="G41" s="66"/>
      <c r="H41" s="67"/>
      <c r="I41" s="68" t="s">
        <v>34</v>
      </c>
      <c r="J41" s="69">
        <f t="shared" si="0"/>
        <v>1</v>
      </c>
      <c r="K41" s="67" t="s">
        <v>35</v>
      </c>
      <c r="L41" s="67" t="s">
        <v>4</v>
      </c>
      <c r="M41" s="70"/>
      <c r="N41" s="71"/>
      <c r="O41" s="71"/>
      <c r="P41" s="72"/>
      <c r="Q41" s="71"/>
      <c r="R41" s="71"/>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3"/>
      <c r="BA41" s="74">
        <f t="shared" si="1"/>
        <v>1417</v>
      </c>
      <c r="BB41" s="75">
        <f t="shared" si="2"/>
        <v>1417</v>
      </c>
      <c r="BC41" s="76" t="str">
        <f t="shared" si="3"/>
        <v>INR  One Thousand Four Hundred &amp; Seventeen  Only</v>
      </c>
      <c r="HV41" s="17">
        <v>1.28</v>
      </c>
      <c r="HW41" s="17" t="s">
        <v>95</v>
      </c>
      <c r="HX41" s="17" t="s">
        <v>71</v>
      </c>
      <c r="HY41" s="17">
        <v>1</v>
      </c>
      <c r="HZ41" s="18" t="s">
        <v>85</v>
      </c>
      <c r="IA41" s="18">
        <v>1.28</v>
      </c>
      <c r="IB41" s="18" t="s">
        <v>342</v>
      </c>
      <c r="IC41" s="18" t="s">
        <v>71</v>
      </c>
      <c r="ID41" s="18">
        <v>2</v>
      </c>
      <c r="IE41" s="17" t="s">
        <v>215</v>
      </c>
    </row>
    <row r="42" spans="1:239" s="17" customFormat="1" ht="126">
      <c r="A42" s="32">
        <v>1.29</v>
      </c>
      <c r="B42" s="57" t="s">
        <v>178</v>
      </c>
      <c r="C42" s="58" t="s">
        <v>72</v>
      </c>
      <c r="D42" s="63">
        <v>45</v>
      </c>
      <c r="E42" s="64" t="s">
        <v>212</v>
      </c>
      <c r="F42" s="65">
        <v>932.44</v>
      </c>
      <c r="G42" s="66"/>
      <c r="H42" s="67"/>
      <c r="I42" s="68" t="s">
        <v>34</v>
      </c>
      <c r="J42" s="69">
        <f t="shared" si="0"/>
        <v>1</v>
      </c>
      <c r="K42" s="67" t="s">
        <v>35</v>
      </c>
      <c r="L42" s="67" t="s">
        <v>4</v>
      </c>
      <c r="M42" s="70"/>
      <c r="N42" s="71"/>
      <c r="O42" s="71"/>
      <c r="P42" s="72"/>
      <c r="Q42" s="71"/>
      <c r="R42" s="71"/>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3"/>
      <c r="BA42" s="74">
        <f t="shared" si="1"/>
        <v>41960</v>
      </c>
      <c r="BB42" s="75">
        <f t="shared" si="2"/>
        <v>41960</v>
      </c>
      <c r="BC42" s="76" t="str">
        <f t="shared" si="3"/>
        <v>INR  Forty One Thousand Nine Hundred &amp; Sixty  Only</v>
      </c>
      <c r="HV42" s="17">
        <v>1.29</v>
      </c>
      <c r="HW42" s="17" t="s">
        <v>100</v>
      </c>
      <c r="HX42" s="17" t="s">
        <v>72</v>
      </c>
      <c r="HY42" s="17">
        <v>15</v>
      </c>
      <c r="HZ42" s="18" t="s">
        <v>84</v>
      </c>
      <c r="IA42" s="18">
        <v>1.29</v>
      </c>
      <c r="IB42" s="18" t="s">
        <v>178</v>
      </c>
      <c r="IC42" s="18" t="s">
        <v>72</v>
      </c>
      <c r="ID42" s="18">
        <v>45</v>
      </c>
      <c r="IE42" s="17" t="s">
        <v>212</v>
      </c>
    </row>
    <row r="43" spans="1:238" s="17" customFormat="1" ht="15.75">
      <c r="A43" s="32">
        <v>1.3</v>
      </c>
      <c r="B43" s="57" t="s">
        <v>131</v>
      </c>
      <c r="C43" s="58" t="s">
        <v>73</v>
      </c>
      <c r="D43" s="77"/>
      <c r="E43" s="78"/>
      <c r="F43" s="78"/>
      <c r="G43" s="78"/>
      <c r="H43" s="78"/>
      <c r="I43" s="78"/>
      <c r="J43" s="78"/>
      <c r="K43" s="78"/>
      <c r="L43" s="78"/>
      <c r="M43" s="78"/>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80"/>
      <c r="HV43" s="17">
        <v>1.3</v>
      </c>
      <c r="HW43" s="17" t="s">
        <v>101</v>
      </c>
      <c r="HX43" s="17" t="s">
        <v>73</v>
      </c>
      <c r="HY43" s="17">
        <v>1</v>
      </c>
      <c r="HZ43" s="18" t="s">
        <v>128</v>
      </c>
      <c r="IA43" s="18">
        <v>1.3</v>
      </c>
      <c r="IB43" s="18" t="s">
        <v>131</v>
      </c>
      <c r="IC43" s="18" t="s">
        <v>73</v>
      </c>
      <c r="ID43" s="18"/>
    </row>
    <row r="44" spans="1:238" s="17" customFormat="1" ht="30" customHeight="1">
      <c r="A44" s="32">
        <v>1.31</v>
      </c>
      <c r="B44" s="57" t="s">
        <v>416</v>
      </c>
      <c r="C44" s="58" t="s">
        <v>74</v>
      </c>
      <c r="D44" s="77"/>
      <c r="E44" s="78"/>
      <c r="F44" s="78"/>
      <c r="G44" s="78"/>
      <c r="H44" s="78"/>
      <c r="I44" s="78"/>
      <c r="J44" s="78"/>
      <c r="K44" s="78"/>
      <c r="L44" s="78"/>
      <c r="M44" s="78"/>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80"/>
      <c r="HV44" s="17">
        <v>1.31</v>
      </c>
      <c r="HW44" s="22" t="s">
        <v>102</v>
      </c>
      <c r="HX44" s="17" t="s">
        <v>74</v>
      </c>
      <c r="HY44" s="17">
        <v>5</v>
      </c>
      <c r="HZ44" s="18" t="s">
        <v>85</v>
      </c>
      <c r="IA44" s="18">
        <v>1.31</v>
      </c>
      <c r="IB44" s="24" t="s">
        <v>416</v>
      </c>
      <c r="IC44" s="18" t="s">
        <v>74</v>
      </c>
      <c r="ID44" s="18"/>
    </row>
    <row r="45" spans="1:239" s="17" customFormat="1" ht="37.5" customHeight="1">
      <c r="A45" s="32">
        <v>1.32</v>
      </c>
      <c r="B45" s="57" t="s">
        <v>417</v>
      </c>
      <c r="C45" s="58" t="s">
        <v>75</v>
      </c>
      <c r="D45" s="63">
        <v>12</v>
      </c>
      <c r="E45" s="64" t="s">
        <v>212</v>
      </c>
      <c r="F45" s="65">
        <v>1767.43</v>
      </c>
      <c r="G45" s="66"/>
      <c r="H45" s="67"/>
      <c r="I45" s="68" t="s">
        <v>34</v>
      </c>
      <c r="J45" s="69">
        <f t="shared" si="0"/>
        <v>1</v>
      </c>
      <c r="K45" s="67" t="s">
        <v>35</v>
      </c>
      <c r="L45" s="67" t="s">
        <v>4</v>
      </c>
      <c r="M45" s="70"/>
      <c r="N45" s="71"/>
      <c r="O45" s="71"/>
      <c r="P45" s="72"/>
      <c r="Q45" s="71"/>
      <c r="R45" s="71"/>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3"/>
      <c r="BA45" s="74">
        <f t="shared" si="1"/>
        <v>21209</v>
      </c>
      <c r="BB45" s="75">
        <f t="shared" si="2"/>
        <v>21209</v>
      </c>
      <c r="BC45" s="76" t="str">
        <f t="shared" si="3"/>
        <v>INR  Twenty One Thousand Two Hundred &amp; Nine  Only</v>
      </c>
      <c r="HV45" s="17">
        <v>1.32</v>
      </c>
      <c r="HW45" s="17" t="s">
        <v>103</v>
      </c>
      <c r="HX45" s="17" t="s">
        <v>75</v>
      </c>
      <c r="HY45" s="17">
        <v>100</v>
      </c>
      <c r="HZ45" s="18" t="s">
        <v>84</v>
      </c>
      <c r="IA45" s="18">
        <v>1.32</v>
      </c>
      <c r="IB45" s="18" t="s">
        <v>417</v>
      </c>
      <c r="IC45" s="18" t="s">
        <v>75</v>
      </c>
      <c r="ID45" s="18">
        <v>12</v>
      </c>
      <c r="IE45" s="17" t="s">
        <v>212</v>
      </c>
    </row>
    <row r="46" spans="1:239" s="17" customFormat="1" ht="63">
      <c r="A46" s="32">
        <v>1.33</v>
      </c>
      <c r="B46" s="57" t="s">
        <v>418</v>
      </c>
      <c r="C46" s="58" t="s">
        <v>76</v>
      </c>
      <c r="D46" s="63">
        <v>5</v>
      </c>
      <c r="E46" s="64" t="s">
        <v>215</v>
      </c>
      <c r="F46" s="65">
        <v>899.3</v>
      </c>
      <c r="G46" s="66"/>
      <c r="H46" s="67"/>
      <c r="I46" s="68" t="s">
        <v>34</v>
      </c>
      <c r="J46" s="69">
        <f t="shared" si="0"/>
        <v>1</v>
      </c>
      <c r="K46" s="67" t="s">
        <v>35</v>
      </c>
      <c r="L46" s="67" t="s">
        <v>4</v>
      </c>
      <c r="M46" s="70"/>
      <c r="N46" s="71"/>
      <c r="O46" s="71"/>
      <c r="P46" s="72"/>
      <c r="Q46" s="71"/>
      <c r="R46" s="71"/>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3"/>
      <c r="BA46" s="74">
        <f t="shared" si="1"/>
        <v>4497</v>
      </c>
      <c r="BB46" s="75">
        <f t="shared" si="2"/>
        <v>4497</v>
      </c>
      <c r="BC46" s="76" t="str">
        <f t="shared" si="3"/>
        <v>INR  Four Thousand Four Hundred &amp; Ninety Seven  Only</v>
      </c>
      <c r="HV46" s="17">
        <v>1.33</v>
      </c>
      <c r="HW46" s="17" t="s">
        <v>104</v>
      </c>
      <c r="HX46" s="17" t="s">
        <v>76</v>
      </c>
      <c r="HZ46" s="18"/>
      <c r="IA46" s="18">
        <v>1.33</v>
      </c>
      <c r="IB46" s="18" t="s">
        <v>418</v>
      </c>
      <c r="IC46" s="18" t="s">
        <v>76</v>
      </c>
      <c r="ID46" s="18">
        <v>5</v>
      </c>
      <c r="IE46" s="17" t="s">
        <v>215</v>
      </c>
    </row>
    <row r="47" spans="1:238" s="17" customFormat="1" ht="63">
      <c r="A47" s="32">
        <v>1.34</v>
      </c>
      <c r="B47" s="57" t="s">
        <v>199</v>
      </c>
      <c r="C47" s="58" t="s">
        <v>77</v>
      </c>
      <c r="D47" s="77"/>
      <c r="E47" s="78"/>
      <c r="F47" s="78"/>
      <c r="G47" s="78"/>
      <c r="H47" s="78"/>
      <c r="I47" s="78"/>
      <c r="J47" s="78"/>
      <c r="K47" s="78"/>
      <c r="L47" s="78"/>
      <c r="M47" s="78"/>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80"/>
      <c r="HV47" s="17">
        <v>1.34</v>
      </c>
      <c r="HW47" s="17" t="s">
        <v>105</v>
      </c>
      <c r="HX47" s="17" t="s">
        <v>77</v>
      </c>
      <c r="HY47" s="17">
        <v>50</v>
      </c>
      <c r="HZ47" s="18" t="s">
        <v>85</v>
      </c>
      <c r="IA47" s="18">
        <v>1.34</v>
      </c>
      <c r="IB47" s="18" t="s">
        <v>199</v>
      </c>
      <c r="IC47" s="18" t="s">
        <v>77</v>
      </c>
      <c r="ID47" s="18"/>
    </row>
    <row r="48" spans="1:239" s="17" customFormat="1" ht="31.5" customHeight="1">
      <c r="A48" s="32">
        <v>1.35</v>
      </c>
      <c r="B48" s="57" t="s">
        <v>200</v>
      </c>
      <c r="C48" s="58" t="s">
        <v>78</v>
      </c>
      <c r="D48" s="63">
        <v>5</v>
      </c>
      <c r="E48" s="64" t="s">
        <v>215</v>
      </c>
      <c r="F48" s="65">
        <v>205.96</v>
      </c>
      <c r="G48" s="66"/>
      <c r="H48" s="67"/>
      <c r="I48" s="68" t="s">
        <v>34</v>
      </c>
      <c r="J48" s="69">
        <f t="shared" si="0"/>
        <v>1</v>
      </c>
      <c r="K48" s="67" t="s">
        <v>35</v>
      </c>
      <c r="L48" s="67" t="s">
        <v>4</v>
      </c>
      <c r="M48" s="70"/>
      <c r="N48" s="71"/>
      <c r="O48" s="71"/>
      <c r="P48" s="72"/>
      <c r="Q48" s="71"/>
      <c r="R48" s="71"/>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3"/>
      <c r="BA48" s="74">
        <f t="shared" si="1"/>
        <v>1030</v>
      </c>
      <c r="BB48" s="75">
        <f t="shared" si="2"/>
        <v>1030</v>
      </c>
      <c r="BC48" s="76" t="str">
        <f t="shared" si="3"/>
        <v>INR  One Thousand  &amp;Thirty  Only</v>
      </c>
      <c r="HV48" s="17">
        <v>1.35</v>
      </c>
      <c r="HW48" s="22" t="s">
        <v>106</v>
      </c>
      <c r="HX48" s="17" t="s">
        <v>78</v>
      </c>
      <c r="HZ48" s="18"/>
      <c r="IA48" s="18">
        <v>1.35</v>
      </c>
      <c r="IB48" s="24" t="s">
        <v>200</v>
      </c>
      <c r="IC48" s="18" t="s">
        <v>78</v>
      </c>
      <c r="ID48" s="18">
        <v>5</v>
      </c>
      <c r="IE48" s="17" t="s">
        <v>215</v>
      </c>
    </row>
    <row r="49" spans="1:238" s="17" customFormat="1" ht="63">
      <c r="A49" s="32">
        <v>1.36</v>
      </c>
      <c r="B49" s="57" t="s">
        <v>132</v>
      </c>
      <c r="C49" s="58" t="s">
        <v>79</v>
      </c>
      <c r="D49" s="77"/>
      <c r="E49" s="78"/>
      <c r="F49" s="78"/>
      <c r="G49" s="78"/>
      <c r="H49" s="78"/>
      <c r="I49" s="78"/>
      <c r="J49" s="78"/>
      <c r="K49" s="78"/>
      <c r="L49" s="78"/>
      <c r="M49" s="78"/>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80"/>
      <c r="HV49" s="17">
        <v>1.36</v>
      </c>
      <c r="HW49" s="17" t="s">
        <v>107</v>
      </c>
      <c r="HX49" s="17" t="s">
        <v>79</v>
      </c>
      <c r="HY49" s="17">
        <v>4</v>
      </c>
      <c r="HZ49" s="18" t="s">
        <v>85</v>
      </c>
      <c r="IA49" s="18">
        <v>1.36</v>
      </c>
      <c r="IB49" s="18" t="s">
        <v>132</v>
      </c>
      <c r="IC49" s="18" t="s">
        <v>79</v>
      </c>
      <c r="ID49" s="18"/>
    </row>
    <row r="50" spans="1:239" s="17" customFormat="1" ht="15.75">
      <c r="A50" s="32">
        <v>1.37</v>
      </c>
      <c r="B50" s="57" t="s">
        <v>419</v>
      </c>
      <c r="C50" s="58" t="s">
        <v>80</v>
      </c>
      <c r="D50" s="63">
        <v>5</v>
      </c>
      <c r="E50" s="64" t="s">
        <v>215</v>
      </c>
      <c r="F50" s="65">
        <v>91.54</v>
      </c>
      <c r="G50" s="66"/>
      <c r="H50" s="67"/>
      <c r="I50" s="68" t="s">
        <v>34</v>
      </c>
      <c r="J50" s="69">
        <f t="shared" si="0"/>
        <v>1</v>
      </c>
      <c r="K50" s="67" t="s">
        <v>35</v>
      </c>
      <c r="L50" s="67" t="s">
        <v>4</v>
      </c>
      <c r="M50" s="70"/>
      <c r="N50" s="71"/>
      <c r="O50" s="71"/>
      <c r="P50" s="72"/>
      <c r="Q50" s="71"/>
      <c r="R50" s="71"/>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3"/>
      <c r="BA50" s="74">
        <f t="shared" si="1"/>
        <v>458</v>
      </c>
      <c r="BB50" s="75">
        <f t="shared" si="2"/>
        <v>458</v>
      </c>
      <c r="BC50" s="76" t="str">
        <f t="shared" si="3"/>
        <v>INR  Four Hundred &amp; Fifty Eight  Only</v>
      </c>
      <c r="HV50" s="17">
        <v>1.37</v>
      </c>
      <c r="HW50" s="17" t="s">
        <v>108</v>
      </c>
      <c r="HX50" s="17" t="s">
        <v>80</v>
      </c>
      <c r="HY50" s="17">
        <v>4</v>
      </c>
      <c r="HZ50" s="18" t="s">
        <v>85</v>
      </c>
      <c r="IA50" s="18">
        <v>1.37</v>
      </c>
      <c r="IB50" s="18" t="s">
        <v>419</v>
      </c>
      <c r="IC50" s="18" t="s">
        <v>80</v>
      </c>
      <c r="ID50" s="18">
        <v>5</v>
      </c>
      <c r="IE50" s="17" t="s">
        <v>215</v>
      </c>
    </row>
    <row r="51" spans="1:239" s="17" customFormat="1" ht="39" customHeight="1">
      <c r="A51" s="32">
        <v>1.38</v>
      </c>
      <c r="B51" s="57" t="s">
        <v>201</v>
      </c>
      <c r="C51" s="58" t="s">
        <v>112</v>
      </c>
      <c r="D51" s="63">
        <v>9</v>
      </c>
      <c r="E51" s="64" t="s">
        <v>215</v>
      </c>
      <c r="F51" s="65">
        <v>66.24</v>
      </c>
      <c r="G51" s="66"/>
      <c r="H51" s="67"/>
      <c r="I51" s="68" t="s">
        <v>34</v>
      </c>
      <c r="J51" s="69">
        <f t="shared" si="0"/>
        <v>1</v>
      </c>
      <c r="K51" s="67" t="s">
        <v>35</v>
      </c>
      <c r="L51" s="67" t="s">
        <v>4</v>
      </c>
      <c r="M51" s="70"/>
      <c r="N51" s="71"/>
      <c r="O51" s="71"/>
      <c r="P51" s="72"/>
      <c r="Q51" s="71"/>
      <c r="R51" s="71"/>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3"/>
      <c r="BA51" s="74">
        <f t="shared" si="1"/>
        <v>596</v>
      </c>
      <c r="BB51" s="75">
        <f t="shared" si="2"/>
        <v>596</v>
      </c>
      <c r="BC51" s="76" t="str">
        <f t="shared" si="3"/>
        <v>INR  Five Hundred &amp; Ninety Six  Only</v>
      </c>
      <c r="HV51" s="17">
        <v>1.38</v>
      </c>
      <c r="HW51" s="22" t="s">
        <v>109</v>
      </c>
      <c r="HX51" s="17" t="s">
        <v>112</v>
      </c>
      <c r="HZ51" s="18"/>
      <c r="IA51" s="18">
        <v>1.38</v>
      </c>
      <c r="IB51" s="18" t="s">
        <v>201</v>
      </c>
      <c r="IC51" s="18" t="s">
        <v>112</v>
      </c>
      <c r="ID51" s="18">
        <v>9</v>
      </c>
      <c r="IE51" s="17" t="s">
        <v>215</v>
      </c>
    </row>
    <row r="52" spans="1:238" s="17" customFormat="1" ht="28.5" customHeight="1">
      <c r="A52" s="32">
        <v>1.39</v>
      </c>
      <c r="B52" s="57" t="s">
        <v>133</v>
      </c>
      <c r="C52" s="58" t="s">
        <v>113</v>
      </c>
      <c r="D52" s="77"/>
      <c r="E52" s="78"/>
      <c r="F52" s="78"/>
      <c r="G52" s="78"/>
      <c r="H52" s="78"/>
      <c r="I52" s="78"/>
      <c r="J52" s="78"/>
      <c r="K52" s="78"/>
      <c r="L52" s="78"/>
      <c r="M52" s="78"/>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80"/>
      <c r="HV52" s="17">
        <v>1.39</v>
      </c>
      <c r="HW52" s="22" t="s">
        <v>110</v>
      </c>
      <c r="HX52" s="17" t="s">
        <v>113</v>
      </c>
      <c r="HY52" s="17">
        <v>50</v>
      </c>
      <c r="HZ52" s="18" t="s">
        <v>84</v>
      </c>
      <c r="IA52" s="18">
        <v>1.39</v>
      </c>
      <c r="IB52" s="18" t="s">
        <v>133</v>
      </c>
      <c r="IC52" s="18" t="s">
        <v>113</v>
      </c>
      <c r="ID52" s="18"/>
    </row>
    <row r="53" spans="1:239" s="17" customFormat="1" ht="15.75">
      <c r="A53" s="32">
        <v>1.4</v>
      </c>
      <c r="B53" s="57" t="s">
        <v>134</v>
      </c>
      <c r="C53" s="58" t="s">
        <v>81</v>
      </c>
      <c r="D53" s="63">
        <v>14</v>
      </c>
      <c r="E53" s="64" t="s">
        <v>215</v>
      </c>
      <c r="F53" s="65">
        <v>52.65</v>
      </c>
      <c r="G53" s="66"/>
      <c r="H53" s="67"/>
      <c r="I53" s="68" t="s">
        <v>34</v>
      </c>
      <c r="J53" s="69">
        <f t="shared" si="0"/>
        <v>1</v>
      </c>
      <c r="K53" s="67" t="s">
        <v>35</v>
      </c>
      <c r="L53" s="67" t="s">
        <v>4</v>
      </c>
      <c r="M53" s="70"/>
      <c r="N53" s="71"/>
      <c r="O53" s="71"/>
      <c r="P53" s="72"/>
      <c r="Q53" s="71"/>
      <c r="R53" s="71"/>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3"/>
      <c r="BA53" s="74">
        <f t="shared" si="1"/>
        <v>737</v>
      </c>
      <c r="BB53" s="75">
        <f t="shared" si="2"/>
        <v>737</v>
      </c>
      <c r="BC53" s="76" t="str">
        <f t="shared" si="3"/>
        <v>INR  Seven Hundred &amp; Thirty Seven  Only</v>
      </c>
      <c r="HV53" s="17">
        <v>1.4</v>
      </c>
      <c r="HW53" s="17" t="s">
        <v>111</v>
      </c>
      <c r="HX53" s="17" t="s">
        <v>81</v>
      </c>
      <c r="HY53" s="17">
        <v>2</v>
      </c>
      <c r="HZ53" s="18" t="s">
        <v>83</v>
      </c>
      <c r="IA53" s="18">
        <v>1.4</v>
      </c>
      <c r="IB53" s="18" t="s">
        <v>134</v>
      </c>
      <c r="IC53" s="18" t="s">
        <v>81</v>
      </c>
      <c r="ID53" s="18">
        <v>14</v>
      </c>
      <c r="IE53" s="17" t="s">
        <v>215</v>
      </c>
    </row>
    <row r="54" spans="1:238" s="17" customFormat="1" ht="37.5" customHeight="1">
      <c r="A54" s="32">
        <v>1.41</v>
      </c>
      <c r="B54" s="57" t="s">
        <v>202</v>
      </c>
      <c r="C54" s="58" t="s">
        <v>82</v>
      </c>
      <c r="D54" s="77"/>
      <c r="E54" s="78"/>
      <c r="F54" s="78"/>
      <c r="G54" s="78"/>
      <c r="H54" s="78"/>
      <c r="I54" s="78"/>
      <c r="J54" s="78"/>
      <c r="K54" s="78"/>
      <c r="L54" s="78"/>
      <c r="M54" s="78"/>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80"/>
      <c r="BF54" s="27"/>
      <c r="HZ54" s="18"/>
      <c r="IA54" s="18">
        <v>1.41</v>
      </c>
      <c r="IB54" s="18" t="s">
        <v>202</v>
      </c>
      <c r="IC54" s="18" t="s">
        <v>82</v>
      </c>
      <c r="ID54" s="18"/>
    </row>
    <row r="55" spans="1:239" s="17" customFormat="1" ht="15.75">
      <c r="A55" s="32">
        <v>1.42</v>
      </c>
      <c r="B55" s="59" t="s">
        <v>203</v>
      </c>
      <c r="C55" s="58" t="s">
        <v>144</v>
      </c>
      <c r="D55" s="63">
        <v>5</v>
      </c>
      <c r="E55" s="64" t="s">
        <v>215</v>
      </c>
      <c r="F55" s="65">
        <v>54.58</v>
      </c>
      <c r="G55" s="66"/>
      <c r="H55" s="67"/>
      <c r="I55" s="68" t="s">
        <v>34</v>
      </c>
      <c r="J55" s="69">
        <f t="shared" si="0"/>
        <v>1</v>
      </c>
      <c r="K55" s="67" t="s">
        <v>35</v>
      </c>
      <c r="L55" s="67" t="s">
        <v>4</v>
      </c>
      <c r="M55" s="70"/>
      <c r="N55" s="71"/>
      <c r="O55" s="71"/>
      <c r="P55" s="72"/>
      <c r="Q55" s="71"/>
      <c r="R55" s="71"/>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3"/>
      <c r="BA55" s="74">
        <f t="shared" si="1"/>
        <v>273</v>
      </c>
      <c r="BB55" s="75">
        <f t="shared" si="2"/>
        <v>273</v>
      </c>
      <c r="BC55" s="76" t="str">
        <f t="shared" si="3"/>
        <v>INR  Two Hundred &amp; Seventy Three  Only</v>
      </c>
      <c r="HZ55" s="18"/>
      <c r="IA55" s="18">
        <v>1.42</v>
      </c>
      <c r="IB55" s="18" t="s">
        <v>203</v>
      </c>
      <c r="IC55" s="18" t="s">
        <v>144</v>
      </c>
      <c r="ID55" s="18">
        <v>5</v>
      </c>
      <c r="IE55" s="17" t="s">
        <v>215</v>
      </c>
    </row>
    <row r="56" spans="1:238" s="17" customFormat="1" ht="24" customHeight="1">
      <c r="A56" s="32">
        <v>1.43</v>
      </c>
      <c r="B56" s="59" t="s">
        <v>420</v>
      </c>
      <c r="C56" s="58" t="s">
        <v>145</v>
      </c>
      <c r="D56" s="77"/>
      <c r="E56" s="78"/>
      <c r="F56" s="78"/>
      <c r="G56" s="78"/>
      <c r="H56" s="78"/>
      <c r="I56" s="78"/>
      <c r="J56" s="78"/>
      <c r="K56" s="78"/>
      <c r="L56" s="78"/>
      <c r="M56" s="78"/>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0"/>
      <c r="HZ56" s="18"/>
      <c r="IA56" s="18">
        <v>1.43</v>
      </c>
      <c r="IB56" s="18" t="s">
        <v>420</v>
      </c>
      <c r="IC56" s="18" t="s">
        <v>145</v>
      </c>
      <c r="ID56" s="18"/>
    </row>
    <row r="57" spans="1:239" s="17" customFormat="1" ht="15.75">
      <c r="A57" s="32">
        <v>1.44</v>
      </c>
      <c r="B57" s="59" t="s">
        <v>421</v>
      </c>
      <c r="C57" s="58" t="s">
        <v>146</v>
      </c>
      <c r="D57" s="63">
        <v>10</v>
      </c>
      <c r="E57" s="64" t="s">
        <v>213</v>
      </c>
      <c r="F57" s="65">
        <v>203.9</v>
      </c>
      <c r="G57" s="66"/>
      <c r="H57" s="67"/>
      <c r="I57" s="68" t="s">
        <v>34</v>
      </c>
      <c r="J57" s="69">
        <f t="shared" si="0"/>
        <v>1</v>
      </c>
      <c r="K57" s="67" t="s">
        <v>35</v>
      </c>
      <c r="L57" s="67" t="s">
        <v>4</v>
      </c>
      <c r="M57" s="70"/>
      <c r="N57" s="71"/>
      <c r="O57" s="71"/>
      <c r="P57" s="72"/>
      <c r="Q57" s="71"/>
      <c r="R57" s="71"/>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3"/>
      <c r="BA57" s="74">
        <f t="shared" si="1"/>
        <v>2039</v>
      </c>
      <c r="BB57" s="75">
        <f t="shared" si="2"/>
        <v>2039</v>
      </c>
      <c r="BC57" s="76" t="str">
        <f t="shared" si="3"/>
        <v>INR  Two Thousand  &amp;Thirty Nine  Only</v>
      </c>
      <c r="HZ57" s="18"/>
      <c r="IA57" s="18">
        <v>1.44</v>
      </c>
      <c r="IB57" s="18" t="s">
        <v>421</v>
      </c>
      <c r="IC57" s="18" t="s">
        <v>146</v>
      </c>
      <c r="ID57" s="18">
        <v>10</v>
      </c>
      <c r="IE57" s="17" t="s">
        <v>213</v>
      </c>
    </row>
    <row r="58" spans="1:238" s="17" customFormat="1" ht="26.25" customHeight="1">
      <c r="A58" s="32">
        <v>1.45</v>
      </c>
      <c r="B58" s="60" t="s">
        <v>422</v>
      </c>
      <c r="C58" s="58" t="s">
        <v>147</v>
      </c>
      <c r="D58" s="77"/>
      <c r="E58" s="78"/>
      <c r="F58" s="78"/>
      <c r="G58" s="78"/>
      <c r="H58" s="78"/>
      <c r="I58" s="78"/>
      <c r="J58" s="78"/>
      <c r="K58" s="78"/>
      <c r="L58" s="78"/>
      <c r="M58" s="78"/>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0"/>
      <c r="HZ58" s="18"/>
      <c r="IA58" s="18">
        <v>1.45</v>
      </c>
      <c r="IB58" s="18" t="s">
        <v>422</v>
      </c>
      <c r="IC58" s="18" t="s">
        <v>147</v>
      </c>
      <c r="ID58" s="18"/>
    </row>
    <row r="59" spans="1:239" s="17" customFormat="1" ht="252">
      <c r="A59" s="32">
        <v>1.46</v>
      </c>
      <c r="B59" s="60" t="s">
        <v>423</v>
      </c>
      <c r="C59" s="58" t="s">
        <v>148</v>
      </c>
      <c r="D59" s="63">
        <v>3.5</v>
      </c>
      <c r="E59" s="64" t="s">
        <v>212</v>
      </c>
      <c r="F59" s="65">
        <v>1570.06</v>
      </c>
      <c r="G59" s="66"/>
      <c r="H59" s="67"/>
      <c r="I59" s="68" t="s">
        <v>34</v>
      </c>
      <c r="J59" s="69">
        <f t="shared" si="0"/>
        <v>1</v>
      </c>
      <c r="K59" s="67" t="s">
        <v>35</v>
      </c>
      <c r="L59" s="67" t="s">
        <v>4</v>
      </c>
      <c r="M59" s="70"/>
      <c r="N59" s="71"/>
      <c r="O59" s="71"/>
      <c r="P59" s="72"/>
      <c r="Q59" s="71"/>
      <c r="R59" s="71"/>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3"/>
      <c r="BA59" s="74">
        <f t="shared" si="1"/>
        <v>5495</v>
      </c>
      <c r="BB59" s="75">
        <f t="shared" si="2"/>
        <v>5495</v>
      </c>
      <c r="BC59" s="76" t="str">
        <f t="shared" si="3"/>
        <v>INR  Five Thousand Four Hundred &amp; Ninety Five  Only</v>
      </c>
      <c r="HZ59" s="18"/>
      <c r="IA59" s="18">
        <v>1.46</v>
      </c>
      <c r="IB59" s="18" t="s">
        <v>423</v>
      </c>
      <c r="IC59" s="18" t="s">
        <v>148</v>
      </c>
      <c r="ID59" s="18">
        <v>3.5</v>
      </c>
      <c r="IE59" s="17" t="s">
        <v>212</v>
      </c>
    </row>
    <row r="60" spans="1:238" s="17" customFormat="1" ht="24" customHeight="1">
      <c r="A60" s="32">
        <v>1.47</v>
      </c>
      <c r="B60" s="60" t="s">
        <v>135</v>
      </c>
      <c r="C60" s="58" t="s">
        <v>149</v>
      </c>
      <c r="D60" s="77"/>
      <c r="E60" s="78"/>
      <c r="F60" s="78"/>
      <c r="G60" s="78"/>
      <c r="H60" s="78"/>
      <c r="I60" s="78"/>
      <c r="J60" s="78"/>
      <c r="K60" s="78"/>
      <c r="L60" s="78"/>
      <c r="M60" s="78"/>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0"/>
      <c r="HZ60" s="18"/>
      <c r="IA60" s="18">
        <v>1.47</v>
      </c>
      <c r="IB60" s="18" t="s">
        <v>135</v>
      </c>
      <c r="IC60" s="18" t="s">
        <v>149</v>
      </c>
      <c r="ID60" s="18"/>
    </row>
    <row r="61" spans="1:238" s="17" customFormat="1" ht="63" customHeight="1">
      <c r="A61" s="32">
        <v>1.48</v>
      </c>
      <c r="B61" s="60" t="s">
        <v>424</v>
      </c>
      <c r="C61" s="58" t="s">
        <v>150</v>
      </c>
      <c r="D61" s="77"/>
      <c r="E61" s="78"/>
      <c r="F61" s="78"/>
      <c r="G61" s="78"/>
      <c r="H61" s="78"/>
      <c r="I61" s="78"/>
      <c r="J61" s="78"/>
      <c r="K61" s="78"/>
      <c r="L61" s="78"/>
      <c r="M61" s="78"/>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80"/>
      <c r="HZ61" s="18"/>
      <c r="IA61" s="18">
        <v>1.48</v>
      </c>
      <c r="IB61" s="18" t="s">
        <v>424</v>
      </c>
      <c r="IC61" s="18" t="s">
        <v>150</v>
      </c>
      <c r="ID61" s="18"/>
    </row>
    <row r="62" spans="1:239" s="17" customFormat="1" ht="23.25" customHeight="1">
      <c r="A62" s="32">
        <v>1.49</v>
      </c>
      <c r="B62" s="60" t="s">
        <v>425</v>
      </c>
      <c r="C62" s="58" t="s">
        <v>151</v>
      </c>
      <c r="D62" s="63">
        <v>20000</v>
      </c>
      <c r="E62" s="64" t="s">
        <v>214</v>
      </c>
      <c r="F62" s="65">
        <v>148.14</v>
      </c>
      <c r="G62" s="66"/>
      <c r="H62" s="67"/>
      <c r="I62" s="68" t="s">
        <v>34</v>
      </c>
      <c r="J62" s="69">
        <f t="shared" si="0"/>
        <v>1</v>
      </c>
      <c r="K62" s="67" t="s">
        <v>35</v>
      </c>
      <c r="L62" s="67" t="s">
        <v>4</v>
      </c>
      <c r="M62" s="70"/>
      <c r="N62" s="71"/>
      <c r="O62" s="71"/>
      <c r="P62" s="72"/>
      <c r="Q62" s="71"/>
      <c r="R62" s="71"/>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3"/>
      <c r="BA62" s="74">
        <f t="shared" si="1"/>
        <v>2962800</v>
      </c>
      <c r="BB62" s="75">
        <f t="shared" si="2"/>
        <v>2962800</v>
      </c>
      <c r="BC62" s="76" t="str">
        <f t="shared" si="3"/>
        <v>INR  Twenty Nine Lakh Sixty Two Thousand Eight Hundred    Only</v>
      </c>
      <c r="HZ62" s="18"/>
      <c r="IA62" s="18">
        <v>1.49</v>
      </c>
      <c r="IB62" s="18" t="s">
        <v>425</v>
      </c>
      <c r="IC62" s="18" t="s">
        <v>151</v>
      </c>
      <c r="ID62" s="18">
        <v>20000</v>
      </c>
      <c r="IE62" s="17" t="s">
        <v>214</v>
      </c>
    </row>
    <row r="63" spans="1:238" s="17" customFormat="1" ht="30" customHeight="1">
      <c r="A63" s="32">
        <v>1.5</v>
      </c>
      <c r="B63" s="60" t="s">
        <v>179</v>
      </c>
      <c r="C63" s="58" t="s">
        <v>152</v>
      </c>
      <c r="D63" s="77"/>
      <c r="E63" s="78"/>
      <c r="F63" s="78"/>
      <c r="G63" s="78"/>
      <c r="H63" s="78"/>
      <c r="I63" s="78"/>
      <c r="J63" s="78"/>
      <c r="K63" s="78"/>
      <c r="L63" s="78"/>
      <c r="M63" s="78"/>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80"/>
      <c r="HZ63" s="18"/>
      <c r="IA63" s="18">
        <v>1.5</v>
      </c>
      <c r="IB63" s="18" t="s">
        <v>179</v>
      </c>
      <c r="IC63" s="18" t="s">
        <v>152</v>
      </c>
      <c r="ID63" s="18"/>
    </row>
    <row r="64" spans="1:239" s="17" customFormat="1" ht="110.25">
      <c r="A64" s="32">
        <v>1.51</v>
      </c>
      <c r="B64" s="60" t="s">
        <v>344</v>
      </c>
      <c r="C64" s="58" t="s">
        <v>153</v>
      </c>
      <c r="D64" s="63">
        <v>20</v>
      </c>
      <c r="E64" s="64" t="s">
        <v>212</v>
      </c>
      <c r="F64" s="65">
        <v>820.34</v>
      </c>
      <c r="G64" s="66"/>
      <c r="H64" s="67"/>
      <c r="I64" s="68" t="s">
        <v>34</v>
      </c>
      <c r="J64" s="69">
        <f t="shared" si="0"/>
        <v>1</v>
      </c>
      <c r="K64" s="67" t="s">
        <v>35</v>
      </c>
      <c r="L64" s="67" t="s">
        <v>4</v>
      </c>
      <c r="M64" s="70"/>
      <c r="N64" s="71"/>
      <c r="O64" s="71"/>
      <c r="P64" s="72"/>
      <c r="Q64" s="71"/>
      <c r="R64" s="71"/>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3"/>
      <c r="BA64" s="74">
        <f t="shared" si="1"/>
        <v>16407</v>
      </c>
      <c r="BB64" s="75">
        <f t="shared" si="2"/>
        <v>16407</v>
      </c>
      <c r="BC64" s="76" t="str">
        <f t="shared" si="3"/>
        <v>INR  Sixteen Thousand Four Hundred &amp; Seven  Only</v>
      </c>
      <c r="HZ64" s="18"/>
      <c r="IA64" s="18">
        <v>1.51</v>
      </c>
      <c r="IB64" s="18" t="s">
        <v>344</v>
      </c>
      <c r="IC64" s="18" t="s">
        <v>153</v>
      </c>
      <c r="ID64" s="18">
        <v>20</v>
      </c>
      <c r="IE64" s="17" t="s">
        <v>212</v>
      </c>
    </row>
    <row r="65" spans="1:238" s="17" customFormat="1" ht="110.25">
      <c r="A65" s="32">
        <v>1.52</v>
      </c>
      <c r="B65" s="60" t="s">
        <v>345</v>
      </c>
      <c r="C65" s="58" t="s">
        <v>154</v>
      </c>
      <c r="D65" s="77"/>
      <c r="E65" s="78"/>
      <c r="F65" s="78"/>
      <c r="G65" s="78"/>
      <c r="H65" s="78"/>
      <c r="I65" s="78"/>
      <c r="J65" s="78"/>
      <c r="K65" s="78"/>
      <c r="L65" s="78"/>
      <c r="M65" s="78"/>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80"/>
      <c r="HZ65" s="18"/>
      <c r="IA65" s="18">
        <v>1.52</v>
      </c>
      <c r="IB65" s="18" t="s">
        <v>345</v>
      </c>
      <c r="IC65" s="18" t="s">
        <v>154</v>
      </c>
      <c r="ID65" s="18"/>
    </row>
    <row r="66" spans="1:239" s="17" customFormat="1" ht="15.75">
      <c r="A66" s="32">
        <v>1.53</v>
      </c>
      <c r="B66" s="60" t="s">
        <v>346</v>
      </c>
      <c r="C66" s="58" t="s">
        <v>155</v>
      </c>
      <c r="D66" s="63">
        <v>6</v>
      </c>
      <c r="E66" s="64" t="s">
        <v>212</v>
      </c>
      <c r="F66" s="65">
        <v>1285.84</v>
      </c>
      <c r="G66" s="66"/>
      <c r="H66" s="67"/>
      <c r="I66" s="68" t="s">
        <v>34</v>
      </c>
      <c r="J66" s="69">
        <f t="shared" si="0"/>
        <v>1</v>
      </c>
      <c r="K66" s="67" t="s">
        <v>35</v>
      </c>
      <c r="L66" s="67" t="s">
        <v>4</v>
      </c>
      <c r="M66" s="70"/>
      <c r="N66" s="71"/>
      <c r="O66" s="71"/>
      <c r="P66" s="72"/>
      <c r="Q66" s="71"/>
      <c r="R66" s="71"/>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3"/>
      <c r="BA66" s="74">
        <f t="shared" si="1"/>
        <v>7715</v>
      </c>
      <c r="BB66" s="75">
        <f t="shared" si="2"/>
        <v>7715</v>
      </c>
      <c r="BC66" s="76" t="str">
        <f t="shared" si="3"/>
        <v>INR  Seven Thousand Seven Hundred &amp; Fifteen  Only</v>
      </c>
      <c r="HZ66" s="18"/>
      <c r="IA66" s="18">
        <v>1.53</v>
      </c>
      <c r="IB66" s="18" t="s">
        <v>346</v>
      </c>
      <c r="IC66" s="18" t="s">
        <v>155</v>
      </c>
      <c r="ID66" s="18">
        <v>6</v>
      </c>
      <c r="IE66" s="17" t="s">
        <v>212</v>
      </c>
    </row>
    <row r="67" spans="1:238" s="17" customFormat="1" ht="110.25">
      <c r="A67" s="32">
        <v>1.54</v>
      </c>
      <c r="B67" s="60" t="s">
        <v>426</v>
      </c>
      <c r="C67" s="58" t="s">
        <v>156</v>
      </c>
      <c r="D67" s="77"/>
      <c r="E67" s="78"/>
      <c r="F67" s="78"/>
      <c r="G67" s="78"/>
      <c r="H67" s="78"/>
      <c r="I67" s="78"/>
      <c r="J67" s="78"/>
      <c r="K67" s="78"/>
      <c r="L67" s="78"/>
      <c r="M67" s="78"/>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80"/>
      <c r="HZ67" s="18"/>
      <c r="IA67" s="18">
        <v>1.54</v>
      </c>
      <c r="IB67" s="18" t="s">
        <v>426</v>
      </c>
      <c r="IC67" s="18" t="s">
        <v>156</v>
      </c>
      <c r="ID67" s="18"/>
    </row>
    <row r="68" spans="1:239" s="17" customFormat="1" ht="17.25" customHeight="1">
      <c r="A68" s="32">
        <v>1.55</v>
      </c>
      <c r="B68" s="60" t="s">
        <v>346</v>
      </c>
      <c r="C68" s="58" t="s">
        <v>157</v>
      </c>
      <c r="D68" s="63">
        <v>45</v>
      </c>
      <c r="E68" s="64" t="s">
        <v>212</v>
      </c>
      <c r="F68" s="65">
        <v>1348.01</v>
      </c>
      <c r="G68" s="66"/>
      <c r="H68" s="67"/>
      <c r="I68" s="68" t="s">
        <v>34</v>
      </c>
      <c r="J68" s="69">
        <f t="shared" si="0"/>
        <v>1</v>
      </c>
      <c r="K68" s="67" t="s">
        <v>35</v>
      </c>
      <c r="L68" s="67" t="s">
        <v>4</v>
      </c>
      <c r="M68" s="70"/>
      <c r="N68" s="71"/>
      <c r="O68" s="71"/>
      <c r="P68" s="72"/>
      <c r="Q68" s="71"/>
      <c r="R68" s="71"/>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3"/>
      <c r="BA68" s="74">
        <f t="shared" si="1"/>
        <v>60660</v>
      </c>
      <c r="BB68" s="75">
        <f t="shared" si="2"/>
        <v>60660</v>
      </c>
      <c r="BC68" s="76" t="str">
        <f t="shared" si="3"/>
        <v>INR  Sixty Thousand Six Hundred &amp; Sixty  Only</v>
      </c>
      <c r="HZ68" s="18"/>
      <c r="IA68" s="18">
        <v>1.55</v>
      </c>
      <c r="IB68" s="18" t="s">
        <v>346</v>
      </c>
      <c r="IC68" s="18" t="s">
        <v>157</v>
      </c>
      <c r="ID68" s="18">
        <v>45</v>
      </c>
      <c r="IE68" s="17" t="s">
        <v>212</v>
      </c>
    </row>
    <row r="69" spans="1:238" s="17" customFormat="1" ht="15.75">
      <c r="A69" s="32">
        <v>1.56</v>
      </c>
      <c r="B69" s="60" t="s">
        <v>204</v>
      </c>
      <c r="C69" s="58" t="s">
        <v>158</v>
      </c>
      <c r="D69" s="77"/>
      <c r="E69" s="78"/>
      <c r="F69" s="78"/>
      <c r="G69" s="78"/>
      <c r="H69" s="78"/>
      <c r="I69" s="78"/>
      <c r="J69" s="78"/>
      <c r="K69" s="78"/>
      <c r="L69" s="78"/>
      <c r="M69" s="78"/>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80"/>
      <c r="HZ69" s="18"/>
      <c r="IA69" s="18">
        <v>1.56</v>
      </c>
      <c r="IB69" s="18" t="s">
        <v>204</v>
      </c>
      <c r="IC69" s="18" t="s">
        <v>158</v>
      </c>
      <c r="ID69" s="18"/>
    </row>
    <row r="70" spans="1:239" s="17" customFormat="1" ht="94.5">
      <c r="A70" s="32">
        <v>1.57</v>
      </c>
      <c r="B70" s="60" t="s">
        <v>205</v>
      </c>
      <c r="C70" s="58" t="s">
        <v>159</v>
      </c>
      <c r="D70" s="63">
        <v>1</v>
      </c>
      <c r="E70" s="64" t="s">
        <v>215</v>
      </c>
      <c r="F70" s="65">
        <v>233.76</v>
      </c>
      <c r="G70" s="66"/>
      <c r="H70" s="67"/>
      <c r="I70" s="68" t="s">
        <v>34</v>
      </c>
      <c r="J70" s="69">
        <f t="shared" si="0"/>
        <v>1</v>
      </c>
      <c r="K70" s="67" t="s">
        <v>35</v>
      </c>
      <c r="L70" s="67" t="s">
        <v>4</v>
      </c>
      <c r="M70" s="70"/>
      <c r="N70" s="71"/>
      <c r="O70" s="71"/>
      <c r="P70" s="72"/>
      <c r="Q70" s="71"/>
      <c r="R70" s="71"/>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3"/>
      <c r="BA70" s="74">
        <f t="shared" si="1"/>
        <v>234</v>
      </c>
      <c r="BB70" s="75">
        <f t="shared" si="2"/>
        <v>234</v>
      </c>
      <c r="BC70" s="76" t="str">
        <f t="shared" si="3"/>
        <v>INR  Two Hundred &amp; Thirty Four  Only</v>
      </c>
      <c r="HZ70" s="18"/>
      <c r="IA70" s="18">
        <v>1.57</v>
      </c>
      <c r="IB70" s="18" t="s">
        <v>205</v>
      </c>
      <c r="IC70" s="18" t="s">
        <v>159</v>
      </c>
      <c r="ID70" s="18">
        <v>1</v>
      </c>
      <c r="IE70" s="17" t="s">
        <v>215</v>
      </c>
    </row>
    <row r="71" spans="1:238" s="17" customFormat="1" ht="26.25" customHeight="1">
      <c r="A71" s="32">
        <v>1.58</v>
      </c>
      <c r="B71" s="60" t="s">
        <v>206</v>
      </c>
      <c r="C71" s="58" t="s">
        <v>160</v>
      </c>
      <c r="D71" s="77"/>
      <c r="E71" s="78"/>
      <c r="F71" s="78"/>
      <c r="G71" s="78"/>
      <c r="H71" s="78"/>
      <c r="I71" s="78"/>
      <c r="J71" s="78"/>
      <c r="K71" s="78"/>
      <c r="L71" s="78"/>
      <c r="M71" s="78"/>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80"/>
      <c r="HZ71" s="18"/>
      <c r="IA71" s="18">
        <v>1.58</v>
      </c>
      <c r="IB71" s="18" t="s">
        <v>206</v>
      </c>
      <c r="IC71" s="18" t="s">
        <v>160</v>
      </c>
      <c r="ID71" s="18"/>
    </row>
    <row r="72" spans="1:239" s="17" customFormat="1" ht="15.75">
      <c r="A72" s="32">
        <v>1.59</v>
      </c>
      <c r="B72" s="59" t="s">
        <v>207</v>
      </c>
      <c r="C72" s="58" t="s">
        <v>161</v>
      </c>
      <c r="D72" s="63">
        <v>50</v>
      </c>
      <c r="E72" s="64" t="s">
        <v>213</v>
      </c>
      <c r="F72" s="65">
        <v>280.36</v>
      </c>
      <c r="G72" s="66"/>
      <c r="H72" s="67"/>
      <c r="I72" s="68" t="s">
        <v>34</v>
      </c>
      <c r="J72" s="69">
        <f t="shared" si="0"/>
        <v>1</v>
      </c>
      <c r="K72" s="67" t="s">
        <v>35</v>
      </c>
      <c r="L72" s="67" t="s">
        <v>4</v>
      </c>
      <c r="M72" s="70"/>
      <c r="N72" s="71"/>
      <c r="O72" s="71"/>
      <c r="P72" s="72"/>
      <c r="Q72" s="71"/>
      <c r="R72" s="71"/>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3"/>
      <c r="BA72" s="74">
        <f t="shared" si="1"/>
        <v>14018</v>
      </c>
      <c r="BB72" s="75">
        <f t="shared" si="2"/>
        <v>14018</v>
      </c>
      <c r="BC72" s="76" t="str">
        <f t="shared" si="3"/>
        <v>INR  Fourteen Thousand  &amp;Eighteen  Only</v>
      </c>
      <c r="HZ72" s="18"/>
      <c r="IA72" s="18">
        <v>1.59</v>
      </c>
      <c r="IB72" s="18" t="s">
        <v>207</v>
      </c>
      <c r="IC72" s="18" t="s">
        <v>161</v>
      </c>
      <c r="ID72" s="18">
        <v>50</v>
      </c>
      <c r="IE72" s="17" t="s">
        <v>213</v>
      </c>
    </row>
    <row r="73" spans="1:238" s="17" customFormat="1" ht="63">
      <c r="A73" s="32">
        <v>1.6</v>
      </c>
      <c r="B73" s="59" t="s">
        <v>427</v>
      </c>
      <c r="C73" s="58" t="s">
        <v>162</v>
      </c>
      <c r="D73" s="77"/>
      <c r="E73" s="78"/>
      <c r="F73" s="78"/>
      <c r="G73" s="78"/>
      <c r="H73" s="78"/>
      <c r="I73" s="78"/>
      <c r="J73" s="78"/>
      <c r="K73" s="78"/>
      <c r="L73" s="78"/>
      <c r="M73" s="78"/>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80"/>
      <c r="HZ73" s="18"/>
      <c r="IA73" s="18">
        <v>1.6</v>
      </c>
      <c r="IB73" s="18" t="s">
        <v>427</v>
      </c>
      <c r="IC73" s="18" t="s">
        <v>162</v>
      </c>
      <c r="ID73" s="18"/>
    </row>
    <row r="74" spans="1:238" s="17" customFormat="1" ht="15.75">
      <c r="A74" s="32">
        <v>1.61</v>
      </c>
      <c r="B74" s="59" t="s">
        <v>428</v>
      </c>
      <c r="C74" s="58" t="s">
        <v>163</v>
      </c>
      <c r="D74" s="77"/>
      <c r="E74" s="78"/>
      <c r="F74" s="78"/>
      <c r="G74" s="78"/>
      <c r="H74" s="78"/>
      <c r="I74" s="78"/>
      <c r="J74" s="78"/>
      <c r="K74" s="78"/>
      <c r="L74" s="78"/>
      <c r="M74" s="78"/>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80"/>
      <c r="HZ74" s="18"/>
      <c r="IA74" s="18">
        <v>1.61</v>
      </c>
      <c r="IB74" s="18" t="s">
        <v>428</v>
      </c>
      <c r="IC74" s="18" t="s">
        <v>163</v>
      </c>
      <c r="ID74" s="18"/>
    </row>
    <row r="75" spans="1:239" s="17" customFormat="1" ht="15.75">
      <c r="A75" s="32">
        <v>1.62</v>
      </c>
      <c r="B75" s="59" t="s">
        <v>429</v>
      </c>
      <c r="C75" s="58" t="s">
        <v>164</v>
      </c>
      <c r="D75" s="63">
        <v>1</v>
      </c>
      <c r="E75" s="64" t="s">
        <v>215</v>
      </c>
      <c r="F75" s="65">
        <v>115.74</v>
      </c>
      <c r="G75" s="66"/>
      <c r="H75" s="67"/>
      <c r="I75" s="68" t="s">
        <v>34</v>
      </c>
      <c r="J75" s="69">
        <f t="shared" si="0"/>
        <v>1</v>
      </c>
      <c r="K75" s="67" t="s">
        <v>35</v>
      </c>
      <c r="L75" s="67" t="s">
        <v>4</v>
      </c>
      <c r="M75" s="70"/>
      <c r="N75" s="71"/>
      <c r="O75" s="71"/>
      <c r="P75" s="72"/>
      <c r="Q75" s="71"/>
      <c r="R75" s="71"/>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3"/>
      <c r="BA75" s="74">
        <f t="shared" si="1"/>
        <v>116</v>
      </c>
      <c r="BB75" s="75">
        <f t="shared" si="2"/>
        <v>116</v>
      </c>
      <c r="BC75" s="76" t="str">
        <f t="shared" si="3"/>
        <v>INR  One Hundred &amp; Sixteen  Only</v>
      </c>
      <c r="HZ75" s="18"/>
      <c r="IA75" s="18">
        <v>1.62</v>
      </c>
      <c r="IB75" s="18" t="s">
        <v>429</v>
      </c>
      <c r="IC75" s="18" t="s">
        <v>164</v>
      </c>
      <c r="ID75" s="18">
        <v>1</v>
      </c>
      <c r="IE75" s="17" t="s">
        <v>215</v>
      </c>
    </row>
    <row r="76" spans="1:238" s="17" customFormat="1" ht="28.5" customHeight="1">
      <c r="A76" s="32">
        <v>1.63</v>
      </c>
      <c r="B76" s="59" t="s">
        <v>430</v>
      </c>
      <c r="C76" s="58" t="s">
        <v>165</v>
      </c>
      <c r="D76" s="77"/>
      <c r="E76" s="78"/>
      <c r="F76" s="78"/>
      <c r="G76" s="78"/>
      <c r="H76" s="78"/>
      <c r="I76" s="78"/>
      <c r="J76" s="78"/>
      <c r="K76" s="78"/>
      <c r="L76" s="78"/>
      <c r="M76" s="78"/>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80"/>
      <c r="HZ76" s="18"/>
      <c r="IA76" s="18">
        <v>1.63</v>
      </c>
      <c r="IB76" s="18" t="s">
        <v>430</v>
      </c>
      <c r="IC76" s="18" t="s">
        <v>165</v>
      </c>
      <c r="ID76" s="18"/>
    </row>
    <row r="77" spans="1:239" s="17" customFormat="1" ht="15.75">
      <c r="A77" s="32">
        <v>1.64</v>
      </c>
      <c r="B77" s="60" t="s">
        <v>431</v>
      </c>
      <c r="C77" s="58" t="s">
        <v>166</v>
      </c>
      <c r="D77" s="63">
        <v>6</v>
      </c>
      <c r="E77" s="64" t="s">
        <v>215</v>
      </c>
      <c r="F77" s="65">
        <v>101.67</v>
      </c>
      <c r="G77" s="66"/>
      <c r="H77" s="67"/>
      <c r="I77" s="68" t="s">
        <v>34</v>
      </c>
      <c r="J77" s="69">
        <f t="shared" si="0"/>
        <v>1</v>
      </c>
      <c r="K77" s="67" t="s">
        <v>35</v>
      </c>
      <c r="L77" s="67" t="s">
        <v>4</v>
      </c>
      <c r="M77" s="70"/>
      <c r="N77" s="71"/>
      <c r="O77" s="71"/>
      <c r="P77" s="72"/>
      <c r="Q77" s="71"/>
      <c r="R77" s="71"/>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3"/>
      <c r="BA77" s="74">
        <f t="shared" si="1"/>
        <v>610</v>
      </c>
      <c r="BB77" s="75">
        <f t="shared" si="2"/>
        <v>610</v>
      </c>
      <c r="BC77" s="76" t="str">
        <f t="shared" si="3"/>
        <v>INR  Six Hundred &amp; Ten  Only</v>
      </c>
      <c r="HZ77" s="18"/>
      <c r="IA77" s="18">
        <v>1.64</v>
      </c>
      <c r="IB77" s="18" t="s">
        <v>431</v>
      </c>
      <c r="IC77" s="18" t="s">
        <v>166</v>
      </c>
      <c r="ID77" s="18">
        <v>6</v>
      </c>
      <c r="IE77" s="17" t="s">
        <v>215</v>
      </c>
    </row>
    <row r="78" spans="1:238" s="17" customFormat="1" ht="78.75">
      <c r="A78" s="32">
        <v>1.65</v>
      </c>
      <c r="B78" s="60" t="s">
        <v>432</v>
      </c>
      <c r="C78" s="58" t="s">
        <v>167</v>
      </c>
      <c r="D78" s="77"/>
      <c r="E78" s="78"/>
      <c r="F78" s="78"/>
      <c r="G78" s="78"/>
      <c r="H78" s="78"/>
      <c r="I78" s="78"/>
      <c r="J78" s="78"/>
      <c r="K78" s="78"/>
      <c r="L78" s="78"/>
      <c r="M78" s="78"/>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80"/>
      <c r="HZ78" s="18"/>
      <c r="IA78" s="18">
        <v>1.65</v>
      </c>
      <c r="IB78" s="18" t="s">
        <v>432</v>
      </c>
      <c r="IC78" s="18" t="s">
        <v>167</v>
      </c>
      <c r="ID78" s="18"/>
    </row>
    <row r="79" spans="1:239" s="17" customFormat="1" ht="24.75" customHeight="1">
      <c r="A79" s="32">
        <v>1.66</v>
      </c>
      <c r="B79" s="60" t="s">
        <v>433</v>
      </c>
      <c r="C79" s="58" t="s">
        <v>168</v>
      </c>
      <c r="D79" s="63">
        <v>20</v>
      </c>
      <c r="E79" s="64" t="s">
        <v>215</v>
      </c>
      <c r="F79" s="65">
        <v>271.37</v>
      </c>
      <c r="G79" s="66"/>
      <c r="H79" s="67"/>
      <c r="I79" s="68" t="s">
        <v>34</v>
      </c>
      <c r="J79" s="69">
        <f t="shared" si="0"/>
        <v>1</v>
      </c>
      <c r="K79" s="67" t="s">
        <v>35</v>
      </c>
      <c r="L79" s="67" t="s">
        <v>4</v>
      </c>
      <c r="M79" s="70"/>
      <c r="N79" s="71"/>
      <c r="O79" s="71"/>
      <c r="P79" s="72"/>
      <c r="Q79" s="71"/>
      <c r="R79" s="71"/>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3"/>
      <c r="BA79" s="74">
        <f t="shared" si="1"/>
        <v>5427</v>
      </c>
      <c r="BB79" s="75">
        <f t="shared" si="2"/>
        <v>5427</v>
      </c>
      <c r="BC79" s="76" t="str">
        <f t="shared" si="3"/>
        <v>INR  Five Thousand Four Hundred &amp; Twenty Seven  Only</v>
      </c>
      <c r="HZ79" s="18"/>
      <c r="IA79" s="18">
        <v>1.66</v>
      </c>
      <c r="IB79" s="18" t="s">
        <v>433</v>
      </c>
      <c r="IC79" s="18" t="s">
        <v>168</v>
      </c>
      <c r="ID79" s="18">
        <v>20</v>
      </c>
      <c r="IE79" s="17" t="s">
        <v>215</v>
      </c>
    </row>
    <row r="80" spans="1:238" s="17" customFormat="1" ht="36" customHeight="1">
      <c r="A80" s="32">
        <v>1.67</v>
      </c>
      <c r="B80" s="60" t="s">
        <v>136</v>
      </c>
      <c r="C80" s="58" t="s">
        <v>169</v>
      </c>
      <c r="D80" s="77"/>
      <c r="E80" s="78"/>
      <c r="F80" s="78"/>
      <c r="G80" s="78"/>
      <c r="H80" s="78"/>
      <c r="I80" s="78"/>
      <c r="J80" s="78"/>
      <c r="K80" s="78"/>
      <c r="L80" s="78"/>
      <c r="M80" s="78"/>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80"/>
      <c r="HZ80" s="18"/>
      <c r="IA80" s="18">
        <v>1.67</v>
      </c>
      <c r="IB80" s="18" t="s">
        <v>136</v>
      </c>
      <c r="IC80" s="18" t="s">
        <v>169</v>
      </c>
      <c r="ID80" s="18"/>
    </row>
    <row r="81" spans="1:238" s="17" customFormat="1" ht="37.5" customHeight="1">
      <c r="A81" s="32">
        <v>1.68</v>
      </c>
      <c r="B81" s="61" t="s">
        <v>208</v>
      </c>
      <c r="C81" s="58" t="s">
        <v>170</v>
      </c>
      <c r="D81" s="77"/>
      <c r="E81" s="78"/>
      <c r="F81" s="78"/>
      <c r="G81" s="78"/>
      <c r="H81" s="78"/>
      <c r="I81" s="78"/>
      <c r="J81" s="78"/>
      <c r="K81" s="78"/>
      <c r="L81" s="78"/>
      <c r="M81" s="78"/>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80"/>
      <c r="HZ81" s="18"/>
      <c r="IA81" s="18">
        <v>1.68</v>
      </c>
      <c r="IB81" s="18" t="s">
        <v>208</v>
      </c>
      <c r="IC81" s="18" t="s">
        <v>170</v>
      </c>
      <c r="ID81" s="18"/>
    </row>
    <row r="82" spans="1:239" s="17" customFormat="1" ht="31.5">
      <c r="A82" s="32">
        <v>1.69</v>
      </c>
      <c r="B82" s="60" t="s">
        <v>181</v>
      </c>
      <c r="C82" s="58" t="s">
        <v>171</v>
      </c>
      <c r="D82" s="63">
        <v>220</v>
      </c>
      <c r="E82" s="64" t="s">
        <v>212</v>
      </c>
      <c r="F82" s="65">
        <v>258.09</v>
      </c>
      <c r="G82" s="66"/>
      <c r="H82" s="67"/>
      <c r="I82" s="68" t="s">
        <v>34</v>
      </c>
      <c r="J82" s="69">
        <f>IF(I82="Less(-)",-1,1)</f>
        <v>1</v>
      </c>
      <c r="K82" s="67" t="s">
        <v>35</v>
      </c>
      <c r="L82" s="67" t="s">
        <v>4</v>
      </c>
      <c r="M82" s="70"/>
      <c r="N82" s="71"/>
      <c r="O82" s="71"/>
      <c r="P82" s="72"/>
      <c r="Q82" s="71"/>
      <c r="R82" s="71"/>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3"/>
      <c r="BA82" s="74">
        <f>ROUND(total_amount_ba($B$2,$D$2,D82,F82,J82,K82,M82),0)</f>
        <v>56780</v>
      </c>
      <c r="BB82" s="75">
        <f>BA82+SUM(N82:AZ82)</f>
        <v>56780</v>
      </c>
      <c r="BC82" s="76" t="str">
        <f>SpellNumber(L82,BB82)</f>
        <v>INR  Fifty Six Thousand Seven Hundred &amp; Eighty  Only</v>
      </c>
      <c r="HZ82" s="18"/>
      <c r="IA82" s="18">
        <v>1.69</v>
      </c>
      <c r="IB82" s="18" t="s">
        <v>181</v>
      </c>
      <c r="IC82" s="18" t="s">
        <v>171</v>
      </c>
      <c r="ID82" s="18">
        <v>220</v>
      </c>
      <c r="IE82" s="17" t="s">
        <v>212</v>
      </c>
    </row>
    <row r="83" spans="1:238" s="17" customFormat="1" ht="22.5" customHeight="1">
      <c r="A83" s="32">
        <v>1.7</v>
      </c>
      <c r="B83" s="60" t="s">
        <v>180</v>
      </c>
      <c r="C83" s="58" t="s">
        <v>216</v>
      </c>
      <c r="D83" s="77"/>
      <c r="E83" s="78"/>
      <c r="F83" s="78"/>
      <c r="G83" s="78"/>
      <c r="H83" s="78"/>
      <c r="I83" s="78"/>
      <c r="J83" s="78"/>
      <c r="K83" s="78"/>
      <c r="L83" s="78"/>
      <c r="M83" s="78"/>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80"/>
      <c r="HZ83" s="18"/>
      <c r="IA83" s="18">
        <v>1.7</v>
      </c>
      <c r="IB83" s="18" t="s">
        <v>180</v>
      </c>
      <c r="IC83" s="18" t="s">
        <v>216</v>
      </c>
      <c r="ID83" s="18"/>
    </row>
    <row r="84" spans="1:239" s="17" customFormat="1" ht="31.5">
      <c r="A84" s="32">
        <v>1.71</v>
      </c>
      <c r="B84" s="60" t="s">
        <v>181</v>
      </c>
      <c r="C84" s="58" t="s">
        <v>217</v>
      </c>
      <c r="D84" s="63">
        <v>650</v>
      </c>
      <c r="E84" s="64" t="s">
        <v>212</v>
      </c>
      <c r="F84" s="65">
        <v>297.33</v>
      </c>
      <c r="G84" s="66"/>
      <c r="H84" s="67"/>
      <c r="I84" s="68" t="s">
        <v>34</v>
      </c>
      <c r="J84" s="69">
        <f>IF(I84="Less(-)",-1,1)</f>
        <v>1</v>
      </c>
      <c r="K84" s="67" t="s">
        <v>35</v>
      </c>
      <c r="L84" s="67" t="s">
        <v>4</v>
      </c>
      <c r="M84" s="70"/>
      <c r="N84" s="71"/>
      <c r="O84" s="71"/>
      <c r="P84" s="72"/>
      <c r="Q84" s="71"/>
      <c r="R84" s="71"/>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3"/>
      <c r="BA84" s="74">
        <f>ROUND(total_amount_ba($B$2,$D$2,D84,F84,J84,K84,M84),0)</f>
        <v>193265</v>
      </c>
      <c r="BB84" s="75">
        <f>BA84+SUM(N84:AZ84)</f>
        <v>193265</v>
      </c>
      <c r="BC84" s="76" t="str">
        <f>SpellNumber(L84,BB84)</f>
        <v>INR  One Lakh Ninety Three Thousand Two Hundred &amp; Sixty Five  Only</v>
      </c>
      <c r="HZ84" s="18"/>
      <c r="IA84" s="18">
        <v>1.71</v>
      </c>
      <c r="IB84" s="18" t="s">
        <v>181</v>
      </c>
      <c r="IC84" s="18" t="s">
        <v>217</v>
      </c>
      <c r="ID84" s="18">
        <v>650</v>
      </c>
      <c r="IE84" s="17" t="s">
        <v>212</v>
      </c>
    </row>
    <row r="85" spans="1:238" s="17" customFormat="1" ht="21.75" customHeight="1">
      <c r="A85" s="32">
        <v>1.72</v>
      </c>
      <c r="B85" s="60" t="s">
        <v>434</v>
      </c>
      <c r="C85" s="58" t="s">
        <v>218</v>
      </c>
      <c r="D85" s="77"/>
      <c r="E85" s="78"/>
      <c r="F85" s="78"/>
      <c r="G85" s="78"/>
      <c r="H85" s="78"/>
      <c r="I85" s="78"/>
      <c r="J85" s="78"/>
      <c r="K85" s="78"/>
      <c r="L85" s="78"/>
      <c r="M85" s="78"/>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80"/>
      <c r="HZ85" s="18"/>
      <c r="IA85" s="18">
        <v>1.72</v>
      </c>
      <c r="IB85" s="18" t="s">
        <v>434</v>
      </c>
      <c r="IC85" s="18" t="s">
        <v>218</v>
      </c>
      <c r="ID85" s="18"/>
    </row>
    <row r="86" spans="1:239" s="17" customFormat="1" ht="15.75">
      <c r="A86" s="32">
        <v>1.73</v>
      </c>
      <c r="B86" s="60" t="s">
        <v>435</v>
      </c>
      <c r="C86" s="58" t="s">
        <v>219</v>
      </c>
      <c r="D86" s="63">
        <v>410</v>
      </c>
      <c r="E86" s="64" t="s">
        <v>212</v>
      </c>
      <c r="F86" s="65">
        <v>187.99</v>
      </c>
      <c r="G86" s="66"/>
      <c r="H86" s="67"/>
      <c r="I86" s="68" t="s">
        <v>34</v>
      </c>
      <c r="J86" s="69">
        <f>IF(I86="Less(-)",-1,1)</f>
        <v>1</v>
      </c>
      <c r="K86" s="67" t="s">
        <v>35</v>
      </c>
      <c r="L86" s="67" t="s">
        <v>4</v>
      </c>
      <c r="M86" s="70"/>
      <c r="N86" s="71"/>
      <c r="O86" s="71"/>
      <c r="P86" s="72"/>
      <c r="Q86" s="71"/>
      <c r="R86" s="71"/>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3"/>
      <c r="BA86" s="74">
        <f>ROUND(total_amount_ba($B$2,$D$2,D86,F86,J86,K86,M86),0)</f>
        <v>77076</v>
      </c>
      <c r="BB86" s="75">
        <f>BA86+SUM(N86:AZ86)</f>
        <v>77076</v>
      </c>
      <c r="BC86" s="76" t="str">
        <f>SpellNumber(L86,BB86)</f>
        <v>INR  Seventy Seven Thousand  &amp;Seventy Six  Only</v>
      </c>
      <c r="HZ86" s="18"/>
      <c r="IA86" s="18">
        <v>1.73</v>
      </c>
      <c r="IB86" s="18" t="s">
        <v>435</v>
      </c>
      <c r="IC86" s="18" t="s">
        <v>219</v>
      </c>
      <c r="ID86" s="18">
        <v>410</v>
      </c>
      <c r="IE86" s="17" t="s">
        <v>212</v>
      </c>
    </row>
    <row r="87" spans="1:238" s="17" customFormat="1" ht="37.5" customHeight="1">
      <c r="A87" s="32">
        <v>1.74</v>
      </c>
      <c r="B87" s="60" t="s">
        <v>137</v>
      </c>
      <c r="C87" s="58" t="s">
        <v>220</v>
      </c>
      <c r="D87" s="77"/>
      <c r="E87" s="78"/>
      <c r="F87" s="78"/>
      <c r="G87" s="78"/>
      <c r="H87" s="78"/>
      <c r="I87" s="78"/>
      <c r="J87" s="78"/>
      <c r="K87" s="78"/>
      <c r="L87" s="78"/>
      <c r="M87" s="78"/>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80"/>
      <c r="HZ87" s="18"/>
      <c r="IA87" s="18">
        <v>1.74</v>
      </c>
      <c r="IB87" s="18" t="s">
        <v>137</v>
      </c>
      <c r="IC87" s="18" t="s">
        <v>220</v>
      </c>
      <c r="ID87" s="18"/>
    </row>
    <row r="88" spans="1:239" s="17" customFormat="1" ht="30" customHeight="1">
      <c r="A88" s="32">
        <v>1.75</v>
      </c>
      <c r="B88" s="60" t="s">
        <v>138</v>
      </c>
      <c r="C88" s="58" t="s">
        <v>221</v>
      </c>
      <c r="D88" s="63">
        <v>870</v>
      </c>
      <c r="E88" s="64" t="s">
        <v>212</v>
      </c>
      <c r="F88" s="65">
        <v>81.32</v>
      </c>
      <c r="G88" s="66"/>
      <c r="H88" s="67"/>
      <c r="I88" s="68" t="s">
        <v>34</v>
      </c>
      <c r="J88" s="69">
        <f>IF(I88="Less(-)",-1,1)</f>
        <v>1</v>
      </c>
      <c r="K88" s="67" t="s">
        <v>35</v>
      </c>
      <c r="L88" s="67" t="s">
        <v>4</v>
      </c>
      <c r="M88" s="70"/>
      <c r="N88" s="71"/>
      <c r="O88" s="71"/>
      <c r="P88" s="72"/>
      <c r="Q88" s="71"/>
      <c r="R88" s="71"/>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3"/>
      <c r="BA88" s="74">
        <f>ROUND(total_amount_ba($B$2,$D$2,D88,F88,J88,K88,M88),0)</f>
        <v>70748</v>
      </c>
      <c r="BB88" s="75">
        <f>BA88+SUM(N88:AZ88)</f>
        <v>70748</v>
      </c>
      <c r="BC88" s="76" t="str">
        <f>SpellNumber(L88,BB88)</f>
        <v>INR  Seventy Thousand Seven Hundred &amp; Forty Eight  Only</v>
      </c>
      <c r="HZ88" s="18"/>
      <c r="IA88" s="18">
        <v>1.75</v>
      </c>
      <c r="IB88" s="18" t="s">
        <v>138</v>
      </c>
      <c r="IC88" s="18" t="s">
        <v>221</v>
      </c>
      <c r="ID88" s="18">
        <v>870</v>
      </c>
      <c r="IE88" s="17" t="s">
        <v>212</v>
      </c>
    </row>
    <row r="89" spans="1:238" s="17" customFormat="1" ht="31.5">
      <c r="A89" s="32">
        <v>1.76</v>
      </c>
      <c r="B89" s="60" t="s">
        <v>182</v>
      </c>
      <c r="C89" s="58" t="s">
        <v>222</v>
      </c>
      <c r="D89" s="77"/>
      <c r="E89" s="78"/>
      <c r="F89" s="78"/>
      <c r="G89" s="78"/>
      <c r="H89" s="78"/>
      <c r="I89" s="78"/>
      <c r="J89" s="78"/>
      <c r="K89" s="78"/>
      <c r="L89" s="78"/>
      <c r="M89" s="78"/>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80"/>
      <c r="HZ89" s="18"/>
      <c r="IA89" s="18">
        <v>1.76</v>
      </c>
      <c r="IB89" s="18" t="s">
        <v>182</v>
      </c>
      <c r="IC89" s="18" t="s">
        <v>222</v>
      </c>
      <c r="ID89" s="18"/>
    </row>
    <row r="90" spans="1:239" s="17" customFormat="1" ht="24" customHeight="1">
      <c r="A90" s="32">
        <v>1.77</v>
      </c>
      <c r="B90" s="60" t="s">
        <v>183</v>
      </c>
      <c r="C90" s="58" t="s">
        <v>223</v>
      </c>
      <c r="D90" s="63">
        <v>500</v>
      </c>
      <c r="E90" s="64" t="s">
        <v>212</v>
      </c>
      <c r="F90" s="65">
        <v>142.35</v>
      </c>
      <c r="G90" s="66"/>
      <c r="H90" s="67"/>
      <c r="I90" s="68" t="s">
        <v>34</v>
      </c>
      <c r="J90" s="69">
        <f>IF(I90="Less(-)",-1,1)</f>
        <v>1</v>
      </c>
      <c r="K90" s="67" t="s">
        <v>35</v>
      </c>
      <c r="L90" s="67" t="s">
        <v>4</v>
      </c>
      <c r="M90" s="70"/>
      <c r="N90" s="71"/>
      <c r="O90" s="71"/>
      <c r="P90" s="72"/>
      <c r="Q90" s="71"/>
      <c r="R90" s="71"/>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3"/>
      <c r="BA90" s="74">
        <f>ROUND(total_amount_ba($B$2,$D$2,D90,F90,J90,K90,M90),0)</f>
        <v>71175</v>
      </c>
      <c r="BB90" s="75">
        <f>BA90+SUM(N90:AZ90)</f>
        <v>71175</v>
      </c>
      <c r="BC90" s="76" t="str">
        <f>SpellNumber(L90,BB90)</f>
        <v>INR  Seventy One Thousand One Hundred &amp; Seventy Five  Only</v>
      </c>
      <c r="HZ90" s="18"/>
      <c r="IA90" s="18">
        <v>1.77</v>
      </c>
      <c r="IB90" s="18" t="s">
        <v>183</v>
      </c>
      <c r="IC90" s="18" t="s">
        <v>223</v>
      </c>
      <c r="ID90" s="18">
        <v>500</v>
      </c>
      <c r="IE90" s="17" t="s">
        <v>212</v>
      </c>
    </row>
    <row r="91" spans="1:238" s="17" customFormat="1" ht="47.25">
      <c r="A91" s="32">
        <v>1.78</v>
      </c>
      <c r="B91" s="60" t="s">
        <v>436</v>
      </c>
      <c r="C91" s="58" t="s">
        <v>224</v>
      </c>
      <c r="D91" s="77"/>
      <c r="E91" s="78"/>
      <c r="F91" s="78"/>
      <c r="G91" s="78"/>
      <c r="H91" s="78"/>
      <c r="I91" s="78"/>
      <c r="J91" s="78"/>
      <c r="K91" s="78"/>
      <c r="L91" s="78"/>
      <c r="M91" s="78"/>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80"/>
      <c r="HZ91" s="18"/>
      <c r="IA91" s="18">
        <v>1.78</v>
      </c>
      <c r="IB91" s="18" t="s">
        <v>436</v>
      </c>
      <c r="IC91" s="18" t="s">
        <v>224</v>
      </c>
      <c r="ID91" s="18"/>
    </row>
    <row r="92" spans="1:239" s="17" customFormat="1" ht="30" customHeight="1">
      <c r="A92" s="32">
        <v>1.79</v>
      </c>
      <c r="B92" s="60" t="s">
        <v>437</v>
      </c>
      <c r="C92" s="58" t="s">
        <v>225</v>
      </c>
      <c r="D92" s="63">
        <v>500</v>
      </c>
      <c r="E92" s="64" t="s">
        <v>212</v>
      </c>
      <c r="F92" s="65">
        <v>176.85</v>
      </c>
      <c r="G92" s="66"/>
      <c r="H92" s="67"/>
      <c r="I92" s="68" t="s">
        <v>34</v>
      </c>
      <c r="J92" s="69">
        <f>IF(I92="Less(-)",-1,1)</f>
        <v>1</v>
      </c>
      <c r="K92" s="67" t="s">
        <v>35</v>
      </c>
      <c r="L92" s="67" t="s">
        <v>4</v>
      </c>
      <c r="M92" s="70"/>
      <c r="N92" s="71"/>
      <c r="O92" s="71"/>
      <c r="P92" s="72"/>
      <c r="Q92" s="71"/>
      <c r="R92" s="71"/>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3"/>
      <c r="BA92" s="74">
        <f>ROUND(total_amount_ba($B$2,$D$2,D92,F92,J92,K92,M92),0)</f>
        <v>88425</v>
      </c>
      <c r="BB92" s="75">
        <f>BA92+SUM(N92:AZ92)</f>
        <v>88425</v>
      </c>
      <c r="BC92" s="76" t="str">
        <f>SpellNumber(L92,BB92)</f>
        <v>INR  Eighty Eight Thousand Four Hundred &amp; Twenty Five  Only</v>
      </c>
      <c r="HZ92" s="18"/>
      <c r="IA92" s="18">
        <v>1.79</v>
      </c>
      <c r="IB92" s="18" t="s">
        <v>437</v>
      </c>
      <c r="IC92" s="18" t="s">
        <v>225</v>
      </c>
      <c r="ID92" s="18">
        <v>500</v>
      </c>
      <c r="IE92" s="17" t="s">
        <v>212</v>
      </c>
    </row>
    <row r="93" spans="1:238" s="17" customFormat="1" ht="18.75" customHeight="1">
      <c r="A93" s="32">
        <v>1.8</v>
      </c>
      <c r="B93" s="60" t="s">
        <v>139</v>
      </c>
      <c r="C93" s="58" t="s">
        <v>226</v>
      </c>
      <c r="D93" s="77"/>
      <c r="E93" s="78"/>
      <c r="F93" s="78"/>
      <c r="G93" s="78"/>
      <c r="H93" s="78"/>
      <c r="I93" s="78"/>
      <c r="J93" s="78"/>
      <c r="K93" s="78"/>
      <c r="L93" s="78"/>
      <c r="M93" s="78"/>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80"/>
      <c r="HZ93" s="18"/>
      <c r="IA93" s="18">
        <v>1.8</v>
      </c>
      <c r="IB93" s="18" t="s">
        <v>139</v>
      </c>
      <c r="IC93" s="18" t="s">
        <v>226</v>
      </c>
      <c r="ID93" s="18"/>
    </row>
    <row r="94" spans="1:239" s="17" customFormat="1" ht="31.5">
      <c r="A94" s="32">
        <v>1.81</v>
      </c>
      <c r="B94" s="60" t="s">
        <v>209</v>
      </c>
      <c r="C94" s="58" t="s">
        <v>227</v>
      </c>
      <c r="D94" s="63">
        <v>30</v>
      </c>
      <c r="E94" s="64" t="s">
        <v>212</v>
      </c>
      <c r="F94" s="65">
        <v>167.82</v>
      </c>
      <c r="G94" s="66"/>
      <c r="H94" s="67"/>
      <c r="I94" s="68" t="s">
        <v>34</v>
      </c>
      <c r="J94" s="69">
        <f>IF(I94="Less(-)",-1,1)</f>
        <v>1</v>
      </c>
      <c r="K94" s="67" t="s">
        <v>35</v>
      </c>
      <c r="L94" s="67" t="s">
        <v>4</v>
      </c>
      <c r="M94" s="70"/>
      <c r="N94" s="71"/>
      <c r="O94" s="71"/>
      <c r="P94" s="72"/>
      <c r="Q94" s="71"/>
      <c r="R94" s="71"/>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3"/>
      <c r="BA94" s="74">
        <f>ROUND(total_amount_ba($B$2,$D$2,D94,F94,J94,K94,M94),0)</f>
        <v>5035</v>
      </c>
      <c r="BB94" s="75">
        <f>BA94+SUM(N94:AZ94)</f>
        <v>5035</v>
      </c>
      <c r="BC94" s="76" t="str">
        <f>SpellNumber(L94,BB94)</f>
        <v>INR  Five Thousand  &amp;Thirty Five  Only</v>
      </c>
      <c r="HZ94" s="18"/>
      <c r="IA94" s="18">
        <v>1.81</v>
      </c>
      <c r="IB94" s="18" t="s">
        <v>209</v>
      </c>
      <c r="IC94" s="18" t="s">
        <v>227</v>
      </c>
      <c r="ID94" s="18">
        <v>30</v>
      </c>
      <c r="IE94" s="17" t="s">
        <v>212</v>
      </c>
    </row>
    <row r="95" spans="1:239" s="17" customFormat="1" ht="37.5" customHeight="1">
      <c r="A95" s="32">
        <v>1.82</v>
      </c>
      <c r="B95" s="60" t="s">
        <v>140</v>
      </c>
      <c r="C95" s="58" t="s">
        <v>228</v>
      </c>
      <c r="D95" s="63">
        <v>870</v>
      </c>
      <c r="E95" s="64" t="s">
        <v>212</v>
      </c>
      <c r="F95" s="65">
        <v>108.59</v>
      </c>
      <c r="G95" s="66"/>
      <c r="H95" s="67"/>
      <c r="I95" s="68" t="s">
        <v>34</v>
      </c>
      <c r="J95" s="69">
        <f>IF(I95="Less(-)",-1,1)</f>
        <v>1</v>
      </c>
      <c r="K95" s="67" t="s">
        <v>35</v>
      </c>
      <c r="L95" s="67" t="s">
        <v>4</v>
      </c>
      <c r="M95" s="70"/>
      <c r="N95" s="71"/>
      <c r="O95" s="71"/>
      <c r="P95" s="72"/>
      <c r="Q95" s="71"/>
      <c r="R95" s="71"/>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3"/>
      <c r="BA95" s="74">
        <f>ROUND(total_amount_ba($B$2,$D$2,D95,F95,J95,K95,M95),0)</f>
        <v>94473</v>
      </c>
      <c r="BB95" s="75">
        <f>BA95+SUM(N95:AZ95)</f>
        <v>94473</v>
      </c>
      <c r="BC95" s="76" t="str">
        <f>SpellNumber(L95,BB95)</f>
        <v>INR  Ninety Four Thousand Four Hundred &amp; Seventy Three  Only</v>
      </c>
      <c r="HZ95" s="18"/>
      <c r="IA95" s="18">
        <v>1.82</v>
      </c>
      <c r="IB95" s="18" t="s">
        <v>140</v>
      </c>
      <c r="IC95" s="18" t="s">
        <v>228</v>
      </c>
      <c r="ID95" s="18">
        <v>870</v>
      </c>
      <c r="IE95" s="17" t="s">
        <v>212</v>
      </c>
    </row>
    <row r="96" spans="1:238" s="17" customFormat="1" ht="28.5" customHeight="1">
      <c r="A96" s="32">
        <v>1.83</v>
      </c>
      <c r="B96" s="60" t="s">
        <v>141</v>
      </c>
      <c r="C96" s="58" t="s">
        <v>229</v>
      </c>
      <c r="D96" s="77"/>
      <c r="E96" s="78"/>
      <c r="F96" s="78"/>
      <c r="G96" s="78"/>
      <c r="H96" s="78"/>
      <c r="I96" s="78"/>
      <c r="J96" s="78"/>
      <c r="K96" s="78"/>
      <c r="L96" s="78"/>
      <c r="M96" s="78"/>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80"/>
      <c r="HZ96" s="18"/>
      <c r="IA96" s="18">
        <v>1.83</v>
      </c>
      <c r="IB96" s="18" t="s">
        <v>141</v>
      </c>
      <c r="IC96" s="18" t="s">
        <v>229</v>
      </c>
      <c r="ID96" s="18"/>
    </row>
    <row r="97" spans="1:238" s="17" customFormat="1" ht="35.25" customHeight="1">
      <c r="A97" s="32">
        <v>1.84</v>
      </c>
      <c r="B97" s="60" t="s">
        <v>347</v>
      </c>
      <c r="C97" s="58" t="s">
        <v>230</v>
      </c>
      <c r="D97" s="77"/>
      <c r="E97" s="78"/>
      <c r="F97" s="78"/>
      <c r="G97" s="78"/>
      <c r="H97" s="78"/>
      <c r="I97" s="78"/>
      <c r="J97" s="78"/>
      <c r="K97" s="78"/>
      <c r="L97" s="78"/>
      <c r="M97" s="78"/>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80"/>
      <c r="HZ97" s="18"/>
      <c r="IA97" s="18">
        <v>1.84</v>
      </c>
      <c r="IB97" s="18" t="s">
        <v>347</v>
      </c>
      <c r="IC97" s="18" t="s">
        <v>230</v>
      </c>
      <c r="ID97" s="18"/>
    </row>
    <row r="98" spans="1:239" s="17" customFormat="1" ht="31.5">
      <c r="A98" s="32">
        <v>1.85</v>
      </c>
      <c r="B98" s="60" t="s">
        <v>348</v>
      </c>
      <c r="C98" s="58" t="s">
        <v>231</v>
      </c>
      <c r="D98" s="63">
        <v>70</v>
      </c>
      <c r="E98" s="64" t="s">
        <v>189</v>
      </c>
      <c r="F98" s="65">
        <v>1489.22</v>
      </c>
      <c r="G98" s="66"/>
      <c r="H98" s="67"/>
      <c r="I98" s="68" t="s">
        <v>34</v>
      </c>
      <c r="J98" s="69">
        <f>IF(I98="Less(-)",-1,1)</f>
        <v>1</v>
      </c>
      <c r="K98" s="67" t="s">
        <v>35</v>
      </c>
      <c r="L98" s="67" t="s">
        <v>4</v>
      </c>
      <c r="M98" s="70"/>
      <c r="N98" s="71"/>
      <c r="O98" s="71"/>
      <c r="P98" s="72"/>
      <c r="Q98" s="71"/>
      <c r="R98" s="71"/>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3"/>
      <c r="BA98" s="74">
        <f>ROUND(total_amount_ba($B$2,$D$2,D98,F98,J98,K98,M98),0)</f>
        <v>104245</v>
      </c>
      <c r="BB98" s="75">
        <f>BA98+SUM(N98:AZ98)</f>
        <v>104245</v>
      </c>
      <c r="BC98" s="76" t="str">
        <f>SpellNumber(L98,BB98)</f>
        <v>INR  One Lakh Four Thousand Two Hundred &amp; Forty Five  Only</v>
      </c>
      <c r="HZ98" s="18"/>
      <c r="IA98" s="18">
        <v>1.85</v>
      </c>
      <c r="IB98" s="18" t="s">
        <v>348</v>
      </c>
      <c r="IC98" s="18" t="s">
        <v>231</v>
      </c>
      <c r="ID98" s="18">
        <v>70</v>
      </c>
      <c r="IE98" s="17" t="s">
        <v>189</v>
      </c>
    </row>
    <row r="99" spans="1:239" s="17" customFormat="1" ht="31.5" customHeight="1">
      <c r="A99" s="32">
        <v>1.86</v>
      </c>
      <c r="B99" s="60" t="s">
        <v>184</v>
      </c>
      <c r="C99" s="58" t="s">
        <v>232</v>
      </c>
      <c r="D99" s="63">
        <v>70</v>
      </c>
      <c r="E99" s="64" t="s">
        <v>189</v>
      </c>
      <c r="F99" s="65">
        <v>192.33</v>
      </c>
      <c r="G99" s="66"/>
      <c r="H99" s="67"/>
      <c r="I99" s="68" t="s">
        <v>34</v>
      </c>
      <c r="J99" s="69">
        <f>IF(I99="Less(-)",-1,1)</f>
        <v>1</v>
      </c>
      <c r="K99" s="67" t="s">
        <v>35</v>
      </c>
      <c r="L99" s="67" t="s">
        <v>4</v>
      </c>
      <c r="M99" s="70"/>
      <c r="N99" s="71"/>
      <c r="O99" s="71"/>
      <c r="P99" s="72"/>
      <c r="Q99" s="71"/>
      <c r="R99" s="71"/>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3"/>
      <c r="BA99" s="74">
        <f>ROUND(total_amount_ba($B$2,$D$2,D99,F99,J99,K99,M99),0)</f>
        <v>13463</v>
      </c>
      <c r="BB99" s="75">
        <f>BA99+SUM(N99:AZ99)</f>
        <v>13463</v>
      </c>
      <c r="BC99" s="76" t="str">
        <f>SpellNumber(L99,BB99)</f>
        <v>INR  Thirteen Thousand Four Hundred &amp; Sixty Three  Only</v>
      </c>
      <c r="HZ99" s="18"/>
      <c r="IA99" s="18">
        <v>1.86</v>
      </c>
      <c r="IB99" s="18" t="s">
        <v>184</v>
      </c>
      <c r="IC99" s="18" t="s">
        <v>232</v>
      </c>
      <c r="ID99" s="18">
        <v>70</v>
      </c>
      <c r="IE99" s="17" t="s">
        <v>189</v>
      </c>
    </row>
    <row r="100" spans="1:238" s="17" customFormat="1" ht="15.75">
      <c r="A100" s="32">
        <v>1.87</v>
      </c>
      <c r="B100" s="60" t="s">
        <v>349</v>
      </c>
      <c r="C100" s="58" t="s">
        <v>233</v>
      </c>
      <c r="D100" s="77"/>
      <c r="E100" s="78"/>
      <c r="F100" s="78"/>
      <c r="G100" s="78"/>
      <c r="H100" s="78"/>
      <c r="I100" s="78"/>
      <c r="J100" s="78"/>
      <c r="K100" s="78"/>
      <c r="L100" s="78"/>
      <c r="M100" s="78"/>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80"/>
      <c r="HZ100" s="18"/>
      <c r="IA100" s="18">
        <v>1.87</v>
      </c>
      <c r="IB100" s="18" t="s">
        <v>349</v>
      </c>
      <c r="IC100" s="18" t="s">
        <v>233</v>
      </c>
      <c r="ID100" s="18"/>
    </row>
    <row r="101" spans="1:238" s="17" customFormat="1" ht="94.5">
      <c r="A101" s="32">
        <v>1.88</v>
      </c>
      <c r="B101" s="60" t="s">
        <v>350</v>
      </c>
      <c r="C101" s="58" t="s">
        <v>234</v>
      </c>
      <c r="D101" s="77"/>
      <c r="E101" s="78"/>
      <c r="F101" s="78"/>
      <c r="G101" s="78"/>
      <c r="H101" s="78"/>
      <c r="I101" s="78"/>
      <c r="J101" s="78"/>
      <c r="K101" s="78"/>
      <c r="L101" s="78"/>
      <c r="M101" s="78"/>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80"/>
      <c r="HZ101" s="18"/>
      <c r="IA101" s="18">
        <v>1.88</v>
      </c>
      <c r="IB101" s="18" t="s">
        <v>350</v>
      </c>
      <c r="IC101" s="18" t="s">
        <v>234</v>
      </c>
      <c r="ID101" s="18"/>
    </row>
    <row r="102" spans="1:239" s="17" customFormat="1" ht="15.75">
      <c r="A102" s="32">
        <v>1.89</v>
      </c>
      <c r="B102" s="60" t="s">
        <v>438</v>
      </c>
      <c r="C102" s="58" t="s">
        <v>235</v>
      </c>
      <c r="D102" s="63">
        <v>2</v>
      </c>
      <c r="E102" s="64" t="s">
        <v>215</v>
      </c>
      <c r="F102" s="65">
        <v>4858</v>
      </c>
      <c r="G102" s="66"/>
      <c r="H102" s="67"/>
      <c r="I102" s="68" t="s">
        <v>34</v>
      </c>
      <c r="J102" s="69">
        <f>IF(I102="Less(-)",-1,1)</f>
        <v>1</v>
      </c>
      <c r="K102" s="67" t="s">
        <v>35</v>
      </c>
      <c r="L102" s="67" t="s">
        <v>4</v>
      </c>
      <c r="M102" s="70"/>
      <c r="N102" s="71"/>
      <c r="O102" s="71"/>
      <c r="P102" s="72"/>
      <c r="Q102" s="71"/>
      <c r="R102" s="71"/>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3"/>
      <c r="BA102" s="74">
        <f>ROUND(total_amount_ba($B$2,$D$2,D102,F102,J102,K102,M102),0)</f>
        <v>9716</v>
      </c>
      <c r="BB102" s="75">
        <f>BA102+SUM(N102:AZ102)</f>
        <v>9716</v>
      </c>
      <c r="BC102" s="76" t="str">
        <f>SpellNumber(L102,BB102)</f>
        <v>INR  Nine Thousand Seven Hundred &amp; Sixteen  Only</v>
      </c>
      <c r="HZ102" s="18"/>
      <c r="IA102" s="18">
        <v>1.89</v>
      </c>
      <c r="IB102" s="18" t="s">
        <v>438</v>
      </c>
      <c r="IC102" s="18" t="s">
        <v>235</v>
      </c>
      <c r="ID102" s="18">
        <v>2</v>
      </c>
      <c r="IE102" s="17" t="s">
        <v>215</v>
      </c>
    </row>
    <row r="103" spans="1:238" s="17" customFormat="1" ht="25.5" customHeight="1">
      <c r="A103" s="32">
        <v>1.9</v>
      </c>
      <c r="B103" s="60" t="s">
        <v>351</v>
      </c>
      <c r="C103" s="58" t="s">
        <v>236</v>
      </c>
      <c r="D103" s="77"/>
      <c r="E103" s="78"/>
      <c r="F103" s="78"/>
      <c r="G103" s="78"/>
      <c r="H103" s="78"/>
      <c r="I103" s="78"/>
      <c r="J103" s="78"/>
      <c r="K103" s="78"/>
      <c r="L103" s="78"/>
      <c r="M103" s="78"/>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80"/>
      <c r="HZ103" s="18"/>
      <c r="IA103" s="18">
        <v>1.9</v>
      </c>
      <c r="IB103" s="18" t="s">
        <v>351</v>
      </c>
      <c r="IC103" s="18" t="s">
        <v>236</v>
      </c>
      <c r="ID103" s="18"/>
    </row>
    <row r="104" spans="1:239" s="17" customFormat="1" ht="23.25" customHeight="1">
      <c r="A104" s="32">
        <v>1.91</v>
      </c>
      <c r="B104" s="60" t="s">
        <v>352</v>
      </c>
      <c r="C104" s="58" t="s">
        <v>237</v>
      </c>
      <c r="D104" s="63">
        <v>2</v>
      </c>
      <c r="E104" s="64" t="s">
        <v>215</v>
      </c>
      <c r="F104" s="65">
        <v>2394.96</v>
      </c>
      <c r="G104" s="66"/>
      <c r="H104" s="67"/>
      <c r="I104" s="68" t="s">
        <v>34</v>
      </c>
      <c r="J104" s="69">
        <f>IF(I104="Less(-)",-1,1)</f>
        <v>1</v>
      </c>
      <c r="K104" s="67" t="s">
        <v>35</v>
      </c>
      <c r="L104" s="67" t="s">
        <v>4</v>
      </c>
      <c r="M104" s="70"/>
      <c r="N104" s="71"/>
      <c r="O104" s="71"/>
      <c r="P104" s="72"/>
      <c r="Q104" s="71"/>
      <c r="R104" s="71"/>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3"/>
      <c r="BA104" s="74">
        <f>ROUND(total_amount_ba($B$2,$D$2,D104,F104,J104,K104,M104),0)</f>
        <v>4790</v>
      </c>
      <c r="BB104" s="75">
        <f>BA104+SUM(N104:AZ104)</f>
        <v>4790</v>
      </c>
      <c r="BC104" s="76" t="str">
        <f>SpellNumber(L104,BB104)</f>
        <v>INR  Four Thousand Seven Hundred &amp; Ninety  Only</v>
      </c>
      <c r="HZ104" s="18"/>
      <c r="IA104" s="18">
        <v>1.91</v>
      </c>
      <c r="IB104" s="18" t="s">
        <v>352</v>
      </c>
      <c r="IC104" s="18" t="s">
        <v>237</v>
      </c>
      <c r="ID104" s="18">
        <v>2</v>
      </c>
      <c r="IE104" s="17" t="s">
        <v>215</v>
      </c>
    </row>
    <row r="105" spans="1:239" s="17" customFormat="1" ht="47.25">
      <c r="A105" s="32">
        <v>1.92</v>
      </c>
      <c r="B105" s="60" t="s">
        <v>353</v>
      </c>
      <c r="C105" s="58" t="s">
        <v>238</v>
      </c>
      <c r="D105" s="63">
        <v>2</v>
      </c>
      <c r="E105" s="64" t="s">
        <v>215</v>
      </c>
      <c r="F105" s="65">
        <v>262.47</v>
      </c>
      <c r="G105" s="66"/>
      <c r="H105" s="67"/>
      <c r="I105" s="68" t="s">
        <v>34</v>
      </c>
      <c r="J105" s="69">
        <f>IF(I105="Less(-)",-1,1)</f>
        <v>1</v>
      </c>
      <c r="K105" s="67" t="s">
        <v>35</v>
      </c>
      <c r="L105" s="67" t="s">
        <v>4</v>
      </c>
      <c r="M105" s="70"/>
      <c r="N105" s="71"/>
      <c r="O105" s="71"/>
      <c r="P105" s="72"/>
      <c r="Q105" s="71"/>
      <c r="R105" s="71"/>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3"/>
      <c r="BA105" s="74">
        <f>ROUND(total_amount_ba($B$2,$D$2,D105,F105,J105,K105,M105),0)</f>
        <v>525</v>
      </c>
      <c r="BB105" s="75">
        <f>BA105+SUM(N105:AZ105)</f>
        <v>525</v>
      </c>
      <c r="BC105" s="76" t="str">
        <f>SpellNumber(L105,BB105)</f>
        <v>INR  Five Hundred &amp; Twenty Five  Only</v>
      </c>
      <c r="HZ105" s="18"/>
      <c r="IA105" s="18">
        <v>1.92</v>
      </c>
      <c r="IB105" s="18" t="s">
        <v>353</v>
      </c>
      <c r="IC105" s="18" t="s">
        <v>238</v>
      </c>
      <c r="ID105" s="18">
        <v>2</v>
      </c>
      <c r="IE105" s="17" t="s">
        <v>215</v>
      </c>
    </row>
    <row r="106" spans="1:239" s="17" customFormat="1" ht="37.5" customHeight="1">
      <c r="A106" s="32">
        <v>1.93</v>
      </c>
      <c r="B106" s="60" t="s">
        <v>354</v>
      </c>
      <c r="C106" s="58" t="s">
        <v>239</v>
      </c>
      <c r="D106" s="63">
        <v>2</v>
      </c>
      <c r="E106" s="64" t="s">
        <v>215</v>
      </c>
      <c r="F106" s="65">
        <v>1237.31</v>
      </c>
      <c r="G106" s="66"/>
      <c r="H106" s="67"/>
      <c r="I106" s="68" t="s">
        <v>34</v>
      </c>
      <c r="J106" s="69">
        <f>IF(I106="Less(-)",-1,1)</f>
        <v>1</v>
      </c>
      <c r="K106" s="67" t="s">
        <v>35</v>
      </c>
      <c r="L106" s="67" t="s">
        <v>4</v>
      </c>
      <c r="M106" s="70"/>
      <c r="N106" s="71"/>
      <c r="O106" s="71"/>
      <c r="P106" s="72"/>
      <c r="Q106" s="71"/>
      <c r="R106" s="71"/>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3"/>
      <c r="BA106" s="74">
        <f>ROUND(total_amount_ba($B$2,$D$2,D106,F106,J106,K106,M106),0)</f>
        <v>2475</v>
      </c>
      <c r="BB106" s="75">
        <f>BA106+SUM(N106:AZ106)</f>
        <v>2475</v>
      </c>
      <c r="BC106" s="76" t="str">
        <f>SpellNumber(L106,BB106)</f>
        <v>INR  Two Thousand Four Hundred &amp; Seventy Five  Only</v>
      </c>
      <c r="HZ106" s="18"/>
      <c r="IA106" s="18">
        <v>1.93</v>
      </c>
      <c r="IB106" s="18" t="s">
        <v>354</v>
      </c>
      <c r="IC106" s="18" t="s">
        <v>239</v>
      </c>
      <c r="ID106" s="18">
        <v>2</v>
      </c>
      <c r="IE106" s="17" t="s">
        <v>215</v>
      </c>
    </row>
    <row r="107" spans="1:238" s="17" customFormat="1" ht="15.75">
      <c r="A107" s="32">
        <v>1.94</v>
      </c>
      <c r="B107" s="60" t="s">
        <v>355</v>
      </c>
      <c r="C107" s="58" t="s">
        <v>240</v>
      </c>
      <c r="D107" s="77"/>
      <c r="E107" s="78"/>
      <c r="F107" s="78"/>
      <c r="G107" s="78"/>
      <c r="H107" s="78"/>
      <c r="I107" s="78"/>
      <c r="J107" s="78"/>
      <c r="K107" s="78"/>
      <c r="L107" s="78"/>
      <c r="M107" s="78"/>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80"/>
      <c r="HZ107" s="18"/>
      <c r="IA107" s="18">
        <v>1.94</v>
      </c>
      <c r="IB107" s="18" t="s">
        <v>355</v>
      </c>
      <c r="IC107" s="18" t="s">
        <v>240</v>
      </c>
      <c r="ID107" s="18"/>
    </row>
    <row r="108" spans="1:238" s="17" customFormat="1" ht="35.25" customHeight="1">
      <c r="A108" s="32">
        <v>1.95</v>
      </c>
      <c r="B108" s="60" t="s">
        <v>356</v>
      </c>
      <c r="C108" s="58" t="s">
        <v>241</v>
      </c>
      <c r="D108" s="77"/>
      <c r="E108" s="78"/>
      <c r="F108" s="78"/>
      <c r="G108" s="78"/>
      <c r="H108" s="78"/>
      <c r="I108" s="78"/>
      <c r="J108" s="78"/>
      <c r="K108" s="78"/>
      <c r="L108" s="78"/>
      <c r="M108" s="78"/>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80"/>
      <c r="HZ108" s="18"/>
      <c r="IA108" s="18">
        <v>1.95</v>
      </c>
      <c r="IB108" s="18" t="s">
        <v>356</v>
      </c>
      <c r="IC108" s="18" t="s">
        <v>241</v>
      </c>
      <c r="ID108" s="18"/>
    </row>
    <row r="109" spans="1:239" s="17" customFormat="1" ht="31.5">
      <c r="A109" s="32">
        <v>1.96</v>
      </c>
      <c r="B109" s="60" t="s">
        <v>357</v>
      </c>
      <c r="C109" s="58" t="s">
        <v>242</v>
      </c>
      <c r="D109" s="63">
        <v>25</v>
      </c>
      <c r="E109" s="64" t="s">
        <v>213</v>
      </c>
      <c r="F109" s="65">
        <v>944.67</v>
      </c>
      <c r="G109" s="66"/>
      <c r="H109" s="67"/>
      <c r="I109" s="68" t="s">
        <v>34</v>
      </c>
      <c r="J109" s="69">
        <f>IF(I109="Less(-)",-1,1)</f>
        <v>1</v>
      </c>
      <c r="K109" s="67" t="s">
        <v>35</v>
      </c>
      <c r="L109" s="67" t="s">
        <v>4</v>
      </c>
      <c r="M109" s="70"/>
      <c r="N109" s="71"/>
      <c r="O109" s="71"/>
      <c r="P109" s="72"/>
      <c r="Q109" s="71"/>
      <c r="R109" s="71"/>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3"/>
      <c r="BA109" s="74">
        <f>ROUND(total_amount_ba($B$2,$D$2,D109,F109,J109,K109,M109),0)</f>
        <v>23617</v>
      </c>
      <c r="BB109" s="75">
        <f>BA109+SUM(N109:AZ109)</f>
        <v>23617</v>
      </c>
      <c r="BC109" s="76" t="str">
        <f>SpellNumber(L109,BB109)</f>
        <v>INR  Twenty Three Thousand Six Hundred &amp; Seventeen  Only</v>
      </c>
      <c r="HZ109" s="18"/>
      <c r="IA109" s="18">
        <v>1.96</v>
      </c>
      <c r="IB109" s="18" t="s">
        <v>357</v>
      </c>
      <c r="IC109" s="18" t="s">
        <v>242</v>
      </c>
      <c r="ID109" s="18">
        <v>25</v>
      </c>
      <c r="IE109" s="17" t="s">
        <v>213</v>
      </c>
    </row>
    <row r="110" spans="1:238" s="17" customFormat="1" ht="37.5" customHeight="1">
      <c r="A110" s="32">
        <v>1.97</v>
      </c>
      <c r="B110" s="60" t="s">
        <v>358</v>
      </c>
      <c r="C110" s="58" t="s">
        <v>243</v>
      </c>
      <c r="D110" s="77"/>
      <c r="E110" s="78"/>
      <c r="F110" s="78"/>
      <c r="G110" s="78"/>
      <c r="H110" s="78"/>
      <c r="I110" s="78"/>
      <c r="J110" s="78"/>
      <c r="K110" s="78"/>
      <c r="L110" s="78"/>
      <c r="M110" s="78"/>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80"/>
      <c r="HZ110" s="18"/>
      <c r="IA110" s="18">
        <v>1.97</v>
      </c>
      <c r="IB110" s="18" t="s">
        <v>358</v>
      </c>
      <c r="IC110" s="18" t="s">
        <v>243</v>
      </c>
      <c r="ID110" s="18"/>
    </row>
    <row r="111" spans="1:239" s="17" customFormat="1" ht="15.75">
      <c r="A111" s="32">
        <v>1.98</v>
      </c>
      <c r="B111" s="60" t="s">
        <v>359</v>
      </c>
      <c r="C111" s="58" t="s">
        <v>244</v>
      </c>
      <c r="D111" s="63">
        <v>5</v>
      </c>
      <c r="E111" s="64" t="s">
        <v>213</v>
      </c>
      <c r="F111" s="65">
        <v>913.72</v>
      </c>
      <c r="G111" s="66"/>
      <c r="H111" s="67"/>
      <c r="I111" s="68" t="s">
        <v>34</v>
      </c>
      <c r="J111" s="69">
        <f>IF(I111="Less(-)",-1,1)</f>
        <v>1</v>
      </c>
      <c r="K111" s="67" t="s">
        <v>35</v>
      </c>
      <c r="L111" s="67" t="s">
        <v>4</v>
      </c>
      <c r="M111" s="70"/>
      <c r="N111" s="71"/>
      <c r="O111" s="71"/>
      <c r="P111" s="72"/>
      <c r="Q111" s="71"/>
      <c r="R111" s="71"/>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3"/>
      <c r="BA111" s="74">
        <f>ROUND(total_amount_ba($B$2,$D$2,D111,F111,J111,K111,M111),0)</f>
        <v>4569</v>
      </c>
      <c r="BB111" s="75">
        <f>BA111+SUM(N111:AZ111)</f>
        <v>4569</v>
      </c>
      <c r="BC111" s="76" t="str">
        <f>SpellNumber(L111,BB111)</f>
        <v>INR  Four Thousand Five Hundred &amp; Sixty Nine  Only</v>
      </c>
      <c r="HZ111" s="18"/>
      <c r="IA111" s="18">
        <v>1.98</v>
      </c>
      <c r="IB111" s="18" t="s">
        <v>359</v>
      </c>
      <c r="IC111" s="18" t="s">
        <v>244</v>
      </c>
      <c r="ID111" s="18">
        <v>5</v>
      </c>
      <c r="IE111" s="17" t="s">
        <v>213</v>
      </c>
    </row>
    <row r="112" spans="1:238" s="17" customFormat="1" ht="31.5">
      <c r="A112" s="32">
        <v>1.99</v>
      </c>
      <c r="B112" s="60" t="s">
        <v>360</v>
      </c>
      <c r="C112" s="58" t="s">
        <v>245</v>
      </c>
      <c r="D112" s="77"/>
      <c r="E112" s="78"/>
      <c r="F112" s="78"/>
      <c r="G112" s="78"/>
      <c r="H112" s="78"/>
      <c r="I112" s="78"/>
      <c r="J112" s="78"/>
      <c r="K112" s="78"/>
      <c r="L112" s="78"/>
      <c r="M112" s="78"/>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80"/>
      <c r="HZ112" s="18"/>
      <c r="IA112" s="18">
        <v>1.99</v>
      </c>
      <c r="IB112" s="18" t="s">
        <v>360</v>
      </c>
      <c r="IC112" s="18" t="s">
        <v>245</v>
      </c>
      <c r="ID112" s="18"/>
    </row>
    <row r="113" spans="1:238" s="17" customFormat="1" ht="15.75">
      <c r="A113" s="32">
        <v>2</v>
      </c>
      <c r="B113" s="60" t="s">
        <v>356</v>
      </c>
      <c r="C113" s="58" t="s">
        <v>246</v>
      </c>
      <c r="D113" s="77"/>
      <c r="E113" s="78"/>
      <c r="F113" s="78"/>
      <c r="G113" s="78"/>
      <c r="H113" s="78"/>
      <c r="I113" s="78"/>
      <c r="J113" s="78"/>
      <c r="K113" s="78"/>
      <c r="L113" s="78"/>
      <c r="M113" s="78"/>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80"/>
      <c r="HZ113" s="18"/>
      <c r="IA113" s="18">
        <v>2</v>
      </c>
      <c r="IB113" s="18" t="s">
        <v>356</v>
      </c>
      <c r="IC113" s="18" t="s">
        <v>246</v>
      </c>
      <c r="ID113" s="18"/>
    </row>
    <row r="114" spans="1:239" s="17" customFormat="1" ht="36" customHeight="1">
      <c r="A114" s="32">
        <v>2.01</v>
      </c>
      <c r="B114" s="60" t="s">
        <v>361</v>
      </c>
      <c r="C114" s="58" t="s">
        <v>247</v>
      </c>
      <c r="D114" s="63">
        <v>3</v>
      </c>
      <c r="E114" s="64" t="s">
        <v>215</v>
      </c>
      <c r="F114" s="65">
        <v>523.98</v>
      </c>
      <c r="G114" s="66"/>
      <c r="H114" s="67"/>
      <c r="I114" s="68" t="s">
        <v>34</v>
      </c>
      <c r="J114" s="69">
        <f>IF(I114="Less(-)",-1,1)</f>
        <v>1</v>
      </c>
      <c r="K114" s="67" t="s">
        <v>35</v>
      </c>
      <c r="L114" s="67" t="s">
        <v>4</v>
      </c>
      <c r="M114" s="70"/>
      <c r="N114" s="71"/>
      <c r="O114" s="71"/>
      <c r="P114" s="72"/>
      <c r="Q114" s="71"/>
      <c r="R114" s="71"/>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3"/>
      <c r="BA114" s="74">
        <f>ROUND(total_amount_ba($B$2,$D$2,D114,F114,J114,K114,M114),0)</f>
        <v>1572</v>
      </c>
      <c r="BB114" s="75">
        <f>BA114+SUM(N114:AZ114)</f>
        <v>1572</v>
      </c>
      <c r="BC114" s="76" t="str">
        <f>SpellNumber(L114,BB114)</f>
        <v>INR  One Thousand Five Hundred &amp; Seventy Two  Only</v>
      </c>
      <c r="HZ114" s="18"/>
      <c r="IA114" s="18">
        <v>2.01</v>
      </c>
      <c r="IB114" s="18" t="s">
        <v>361</v>
      </c>
      <c r="IC114" s="18" t="s">
        <v>247</v>
      </c>
      <c r="ID114" s="18">
        <v>3</v>
      </c>
      <c r="IE114" s="17" t="s">
        <v>215</v>
      </c>
    </row>
    <row r="115" spans="1:238" s="17" customFormat="1" ht="15.75">
      <c r="A115" s="32">
        <v>2.02</v>
      </c>
      <c r="B115" s="60" t="s">
        <v>362</v>
      </c>
      <c r="C115" s="58" t="s">
        <v>248</v>
      </c>
      <c r="D115" s="77"/>
      <c r="E115" s="78"/>
      <c r="F115" s="78"/>
      <c r="G115" s="78"/>
      <c r="H115" s="78"/>
      <c r="I115" s="78"/>
      <c r="J115" s="78"/>
      <c r="K115" s="78"/>
      <c r="L115" s="78"/>
      <c r="M115" s="78"/>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80"/>
      <c r="HZ115" s="18"/>
      <c r="IA115" s="18">
        <v>2.02</v>
      </c>
      <c r="IB115" s="18" t="s">
        <v>362</v>
      </c>
      <c r="IC115" s="18" t="s">
        <v>248</v>
      </c>
      <c r="ID115" s="18"/>
    </row>
    <row r="116" spans="1:238" s="17" customFormat="1" ht="37.5" customHeight="1">
      <c r="A116" s="32">
        <v>2.03</v>
      </c>
      <c r="B116" s="60" t="s">
        <v>356</v>
      </c>
      <c r="C116" s="58" t="s">
        <v>249</v>
      </c>
      <c r="D116" s="77"/>
      <c r="E116" s="78"/>
      <c r="F116" s="78"/>
      <c r="G116" s="78"/>
      <c r="H116" s="78"/>
      <c r="I116" s="78"/>
      <c r="J116" s="78"/>
      <c r="K116" s="78"/>
      <c r="L116" s="78"/>
      <c r="M116" s="78"/>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80"/>
      <c r="HZ116" s="18"/>
      <c r="IA116" s="18">
        <v>2.03</v>
      </c>
      <c r="IB116" s="18" t="s">
        <v>356</v>
      </c>
      <c r="IC116" s="18" t="s">
        <v>249</v>
      </c>
      <c r="ID116" s="18"/>
    </row>
    <row r="117" spans="1:239" s="17" customFormat="1" ht="15.75">
      <c r="A117" s="32">
        <v>2.04</v>
      </c>
      <c r="B117" s="60" t="s">
        <v>363</v>
      </c>
      <c r="C117" s="58" t="s">
        <v>250</v>
      </c>
      <c r="D117" s="63">
        <v>2</v>
      </c>
      <c r="E117" s="64" t="s">
        <v>215</v>
      </c>
      <c r="F117" s="65">
        <v>385.58</v>
      </c>
      <c r="G117" s="66"/>
      <c r="H117" s="67"/>
      <c r="I117" s="68" t="s">
        <v>34</v>
      </c>
      <c r="J117" s="69">
        <f>IF(I117="Less(-)",-1,1)</f>
        <v>1</v>
      </c>
      <c r="K117" s="67" t="s">
        <v>35</v>
      </c>
      <c r="L117" s="67" t="s">
        <v>4</v>
      </c>
      <c r="M117" s="70"/>
      <c r="N117" s="71"/>
      <c r="O117" s="71"/>
      <c r="P117" s="72"/>
      <c r="Q117" s="71"/>
      <c r="R117" s="71"/>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3"/>
      <c r="BA117" s="74">
        <f>ROUND(total_amount_ba($B$2,$D$2,D117,F117,J117,K117,M117),0)</f>
        <v>771</v>
      </c>
      <c r="BB117" s="75">
        <f>BA117+SUM(N117:AZ117)</f>
        <v>771</v>
      </c>
      <c r="BC117" s="76" t="str">
        <f>SpellNumber(L117,BB117)</f>
        <v>INR  Seven Hundred &amp; Seventy One  Only</v>
      </c>
      <c r="HZ117" s="18"/>
      <c r="IA117" s="18">
        <v>2.04</v>
      </c>
      <c r="IB117" s="18" t="s">
        <v>363</v>
      </c>
      <c r="IC117" s="18" t="s">
        <v>250</v>
      </c>
      <c r="ID117" s="18">
        <v>2</v>
      </c>
      <c r="IE117" s="17" t="s">
        <v>215</v>
      </c>
    </row>
    <row r="118" spans="1:238" s="17" customFormat="1" ht="33" customHeight="1">
      <c r="A118" s="32">
        <v>2.05</v>
      </c>
      <c r="B118" s="60" t="s">
        <v>439</v>
      </c>
      <c r="C118" s="58" t="s">
        <v>251</v>
      </c>
      <c r="D118" s="77"/>
      <c r="E118" s="78"/>
      <c r="F118" s="78"/>
      <c r="G118" s="78"/>
      <c r="H118" s="78"/>
      <c r="I118" s="78"/>
      <c r="J118" s="78"/>
      <c r="K118" s="78"/>
      <c r="L118" s="78"/>
      <c r="M118" s="78"/>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80"/>
      <c r="HZ118" s="18"/>
      <c r="IA118" s="18">
        <v>2.05</v>
      </c>
      <c r="IB118" s="24" t="s">
        <v>439</v>
      </c>
      <c r="IC118" s="18" t="s">
        <v>251</v>
      </c>
      <c r="ID118" s="18"/>
    </row>
    <row r="119" spans="1:239" s="17" customFormat="1" ht="15.75">
      <c r="A119" s="32">
        <v>2.06</v>
      </c>
      <c r="B119" s="60" t="s">
        <v>361</v>
      </c>
      <c r="C119" s="58" t="s">
        <v>252</v>
      </c>
      <c r="D119" s="63">
        <v>2</v>
      </c>
      <c r="E119" s="64" t="s">
        <v>215</v>
      </c>
      <c r="F119" s="65">
        <v>261.46</v>
      </c>
      <c r="G119" s="66"/>
      <c r="H119" s="67"/>
      <c r="I119" s="68" t="s">
        <v>34</v>
      </c>
      <c r="J119" s="69">
        <f>IF(I119="Less(-)",-1,1)</f>
        <v>1</v>
      </c>
      <c r="K119" s="67" t="s">
        <v>35</v>
      </c>
      <c r="L119" s="67" t="s">
        <v>4</v>
      </c>
      <c r="M119" s="70"/>
      <c r="N119" s="71"/>
      <c r="O119" s="71"/>
      <c r="P119" s="72"/>
      <c r="Q119" s="71"/>
      <c r="R119" s="71"/>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3"/>
      <c r="BA119" s="74">
        <f>ROUND(total_amount_ba($B$2,$D$2,D119,F119,J119,K119,M119),0)</f>
        <v>523</v>
      </c>
      <c r="BB119" s="75">
        <f>BA119+SUM(N119:AZ119)</f>
        <v>523</v>
      </c>
      <c r="BC119" s="76" t="str">
        <f>SpellNumber(L119,BB119)</f>
        <v>INR  Five Hundred &amp; Twenty Three  Only</v>
      </c>
      <c r="HZ119" s="18"/>
      <c r="IA119" s="18">
        <v>2.06</v>
      </c>
      <c r="IB119" s="18" t="s">
        <v>361</v>
      </c>
      <c r="IC119" s="18" t="s">
        <v>252</v>
      </c>
      <c r="ID119" s="18">
        <v>2</v>
      </c>
      <c r="IE119" s="17" t="s">
        <v>215</v>
      </c>
    </row>
    <row r="120" spans="1:238" s="17" customFormat="1" ht="24.75" customHeight="1">
      <c r="A120" s="32">
        <v>2.07</v>
      </c>
      <c r="B120" s="60" t="s">
        <v>440</v>
      </c>
      <c r="C120" s="58" t="s">
        <v>253</v>
      </c>
      <c r="D120" s="77"/>
      <c r="E120" s="78"/>
      <c r="F120" s="78"/>
      <c r="G120" s="78"/>
      <c r="H120" s="78"/>
      <c r="I120" s="78"/>
      <c r="J120" s="78"/>
      <c r="K120" s="78"/>
      <c r="L120" s="78"/>
      <c r="M120" s="78"/>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80"/>
      <c r="HZ120" s="18"/>
      <c r="IA120" s="18">
        <v>2.07</v>
      </c>
      <c r="IB120" s="18" t="s">
        <v>440</v>
      </c>
      <c r="IC120" s="18" t="s">
        <v>253</v>
      </c>
      <c r="ID120" s="18"/>
    </row>
    <row r="121" spans="1:238" s="17" customFormat="1" ht="15.75">
      <c r="A121" s="32">
        <v>2.08</v>
      </c>
      <c r="B121" s="60" t="s">
        <v>441</v>
      </c>
      <c r="C121" s="58" t="s">
        <v>254</v>
      </c>
      <c r="D121" s="77"/>
      <c r="E121" s="78"/>
      <c r="F121" s="78"/>
      <c r="G121" s="78"/>
      <c r="H121" s="78"/>
      <c r="I121" s="78"/>
      <c r="J121" s="78"/>
      <c r="K121" s="78"/>
      <c r="L121" s="78"/>
      <c r="M121" s="78"/>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80"/>
      <c r="HZ121" s="18"/>
      <c r="IA121" s="18">
        <v>2.08</v>
      </c>
      <c r="IB121" s="18" t="s">
        <v>441</v>
      </c>
      <c r="IC121" s="18" t="s">
        <v>254</v>
      </c>
      <c r="ID121" s="18"/>
    </row>
    <row r="122" spans="1:239" s="17" customFormat="1" ht="31.5">
      <c r="A122" s="32">
        <v>2.09</v>
      </c>
      <c r="B122" s="60" t="s">
        <v>361</v>
      </c>
      <c r="C122" s="58" t="s">
        <v>255</v>
      </c>
      <c r="D122" s="63">
        <v>2</v>
      </c>
      <c r="E122" s="64" t="s">
        <v>215</v>
      </c>
      <c r="F122" s="65">
        <v>641.3</v>
      </c>
      <c r="G122" s="66"/>
      <c r="H122" s="67"/>
      <c r="I122" s="68" t="s">
        <v>34</v>
      </c>
      <c r="J122" s="69">
        <f>IF(I122="Less(-)",-1,1)</f>
        <v>1</v>
      </c>
      <c r="K122" s="67" t="s">
        <v>35</v>
      </c>
      <c r="L122" s="67" t="s">
        <v>4</v>
      </c>
      <c r="M122" s="70"/>
      <c r="N122" s="71"/>
      <c r="O122" s="71"/>
      <c r="P122" s="72"/>
      <c r="Q122" s="71"/>
      <c r="R122" s="71"/>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3"/>
      <c r="BA122" s="74">
        <f>ROUND(total_amount_ba($B$2,$D$2,D122,F122,J122,K122,M122),0)</f>
        <v>1283</v>
      </c>
      <c r="BB122" s="75">
        <f>BA122+SUM(N122:AZ122)</f>
        <v>1283</v>
      </c>
      <c r="BC122" s="76" t="str">
        <f>SpellNumber(L122,BB122)</f>
        <v>INR  One Thousand Two Hundred &amp; Eighty Three  Only</v>
      </c>
      <c r="HZ122" s="18"/>
      <c r="IA122" s="18">
        <v>2.09</v>
      </c>
      <c r="IB122" s="18" t="s">
        <v>361</v>
      </c>
      <c r="IC122" s="18" t="s">
        <v>255</v>
      </c>
      <c r="ID122" s="18">
        <v>2</v>
      </c>
      <c r="IE122" s="17" t="s">
        <v>215</v>
      </c>
    </row>
    <row r="123" spans="1:238" s="17" customFormat="1" ht="15.75">
      <c r="A123" s="32">
        <v>2.1</v>
      </c>
      <c r="B123" s="60" t="s">
        <v>364</v>
      </c>
      <c r="C123" s="58" t="s">
        <v>256</v>
      </c>
      <c r="D123" s="77"/>
      <c r="E123" s="78"/>
      <c r="F123" s="78"/>
      <c r="G123" s="78"/>
      <c r="H123" s="78"/>
      <c r="I123" s="78"/>
      <c r="J123" s="78"/>
      <c r="K123" s="78"/>
      <c r="L123" s="78"/>
      <c r="M123" s="78"/>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80"/>
      <c r="HZ123" s="18"/>
      <c r="IA123" s="18">
        <v>2.1</v>
      </c>
      <c r="IB123" s="18" t="s">
        <v>364</v>
      </c>
      <c r="IC123" s="18" t="s">
        <v>256</v>
      </c>
      <c r="ID123" s="18"/>
    </row>
    <row r="124" spans="1:238" s="17" customFormat="1" ht="15.75">
      <c r="A124" s="32">
        <v>2.11</v>
      </c>
      <c r="B124" s="60" t="s">
        <v>343</v>
      </c>
      <c r="C124" s="58" t="s">
        <v>257</v>
      </c>
      <c r="D124" s="77"/>
      <c r="E124" s="78"/>
      <c r="F124" s="78"/>
      <c r="G124" s="78"/>
      <c r="H124" s="78"/>
      <c r="I124" s="78"/>
      <c r="J124" s="78"/>
      <c r="K124" s="78"/>
      <c r="L124" s="78"/>
      <c r="M124" s="78"/>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80"/>
      <c r="HZ124" s="18"/>
      <c r="IA124" s="18">
        <v>2.11</v>
      </c>
      <c r="IB124" s="18" t="s">
        <v>343</v>
      </c>
      <c r="IC124" s="18" t="s">
        <v>257</v>
      </c>
      <c r="ID124" s="18"/>
    </row>
    <row r="125" spans="1:239" s="17" customFormat="1" ht="24.75" customHeight="1">
      <c r="A125" s="32">
        <v>2.12</v>
      </c>
      <c r="B125" s="60" t="s">
        <v>361</v>
      </c>
      <c r="C125" s="58" t="s">
        <v>258</v>
      </c>
      <c r="D125" s="63">
        <v>5</v>
      </c>
      <c r="E125" s="64" t="s">
        <v>215</v>
      </c>
      <c r="F125" s="65">
        <v>385.58</v>
      </c>
      <c r="G125" s="66"/>
      <c r="H125" s="67"/>
      <c r="I125" s="68" t="s">
        <v>34</v>
      </c>
      <c r="J125" s="69">
        <f>IF(I125="Less(-)",-1,1)</f>
        <v>1</v>
      </c>
      <c r="K125" s="67" t="s">
        <v>35</v>
      </c>
      <c r="L125" s="67" t="s">
        <v>4</v>
      </c>
      <c r="M125" s="70"/>
      <c r="N125" s="71"/>
      <c r="O125" s="71"/>
      <c r="P125" s="72"/>
      <c r="Q125" s="71"/>
      <c r="R125" s="71"/>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3"/>
      <c r="BA125" s="74">
        <f>ROUND(total_amount_ba($B$2,$D$2,D125,F125,J125,K125,M125),0)</f>
        <v>1928</v>
      </c>
      <c r="BB125" s="75">
        <f>BA125+SUM(N125:AZ125)</f>
        <v>1928</v>
      </c>
      <c r="BC125" s="76" t="str">
        <f>SpellNumber(L125,BB125)</f>
        <v>INR  One Thousand Nine Hundred &amp; Twenty Eight  Only</v>
      </c>
      <c r="HZ125" s="18"/>
      <c r="IA125" s="18">
        <v>2.12</v>
      </c>
      <c r="IB125" s="18" t="s">
        <v>361</v>
      </c>
      <c r="IC125" s="18" t="s">
        <v>258</v>
      </c>
      <c r="ID125" s="18">
        <v>5</v>
      </c>
      <c r="IE125" s="17" t="s">
        <v>215</v>
      </c>
    </row>
    <row r="126" spans="1:238" s="17" customFormat="1" ht="15.75">
      <c r="A126" s="32">
        <v>2.13</v>
      </c>
      <c r="B126" s="60" t="s">
        <v>365</v>
      </c>
      <c r="C126" s="58" t="s">
        <v>259</v>
      </c>
      <c r="D126" s="77"/>
      <c r="E126" s="78"/>
      <c r="F126" s="78"/>
      <c r="G126" s="78"/>
      <c r="H126" s="78"/>
      <c r="I126" s="78"/>
      <c r="J126" s="78"/>
      <c r="K126" s="78"/>
      <c r="L126" s="78"/>
      <c r="M126" s="78"/>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80"/>
      <c r="HZ126" s="18"/>
      <c r="IA126" s="18">
        <v>2.13</v>
      </c>
      <c r="IB126" s="18" t="s">
        <v>365</v>
      </c>
      <c r="IC126" s="18" t="s">
        <v>259</v>
      </c>
      <c r="ID126" s="18"/>
    </row>
    <row r="127" spans="1:239" s="17" customFormat="1" ht="15.75">
      <c r="A127" s="32">
        <v>2.14</v>
      </c>
      <c r="B127" s="60" t="s">
        <v>361</v>
      </c>
      <c r="C127" s="58" t="s">
        <v>260</v>
      </c>
      <c r="D127" s="63">
        <v>2</v>
      </c>
      <c r="E127" s="64" t="s">
        <v>215</v>
      </c>
      <c r="F127" s="65">
        <v>238.01</v>
      </c>
      <c r="G127" s="66"/>
      <c r="H127" s="67"/>
      <c r="I127" s="68" t="s">
        <v>34</v>
      </c>
      <c r="J127" s="69">
        <f>IF(I127="Less(-)",-1,1)</f>
        <v>1</v>
      </c>
      <c r="K127" s="67" t="s">
        <v>35</v>
      </c>
      <c r="L127" s="67" t="s">
        <v>4</v>
      </c>
      <c r="M127" s="70"/>
      <c r="N127" s="71"/>
      <c r="O127" s="71"/>
      <c r="P127" s="72"/>
      <c r="Q127" s="71"/>
      <c r="R127" s="71"/>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3"/>
      <c r="BA127" s="74">
        <f>ROUND(total_amount_ba($B$2,$D$2,D127,F127,J127,K127,M127),0)</f>
        <v>476</v>
      </c>
      <c r="BB127" s="75">
        <f>BA127+SUM(N127:AZ127)</f>
        <v>476</v>
      </c>
      <c r="BC127" s="76" t="str">
        <f>SpellNumber(L127,BB127)</f>
        <v>INR  Four Hundred &amp; Seventy Six  Only</v>
      </c>
      <c r="HZ127" s="18"/>
      <c r="IA127" s="18">
        <v>2.14</v>
      </c>
      <c r="IB127" s="18" t="s">
        <v>361</v>
      </c>
      <c r="IC127" s="18" t="s">
        <v>260</v>
      </c>
      <c r="ID127" s="18">
        <v>2</v>
      </c>
      <c r="IE127" s="17" t="s">
        <v>215</v>
      </c>
    </row>
    <row r="128" spans="1:238" s="17" customFormat="1" ht="37.5" customHeight="1">
      <c r="A128" s="32">
        <v>2.15</v>
      </c>
      <c r="B128" s="60" t="s">
        <v>366</v>
      </c>
      <c r="C128" s="58" t="s">
        <v>261</v>
      </c>
      <c r="D128" s="77"/>
      <c r="E128" s="78"/>
      <c r="F128" s="78"/>
      <c r="G128" s="78"/>
      <c r="H128" s="78"/>
      <c r="I128" s="78"/>
      <c r="J128" s="78"/>
      <c r="K128" s="78"/>
      <c r="L128" s="78"/>
      <c r="M128" s="78"/>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80"/>
      <c r="HZ128" s="18"/>
      <c r="IA128" s="18">
        <v>2.15</v>
      </c>
      <c r="IB128" s="18" t="s">
        <v>366</v>
      </c>
      <c r="IC128" s="18" t="s">
        <v>261</v>
      </c>
      <c r="ID128" s="18"/>
    </row>
    <row r="129" spans="1:239" s="17" customFormat="1" ht="25.5" customHeight="1">
      <c r="A129" s="32">
        <v>2.16</v>
      </c>
      <c r="B129" s="60" t="s">
        <v>343</v>
      </c>
      <c r="C129" s="58" t="s">
        <v>262</v>
      </c>
      <c r="D129" s="63">
        <v>35</v>
      </c>
      <c r="E129" s="64" t="s">
        <v>215</v>
      </c>
      <c r="F129" s="65">
        <v>481.94</v>
      </c>
      <c r="G129" s="66"/>
      <c r="H129" s="67"/>
      <c r="I129" s="68" t="s">
        <v>34</v>
      </c>
      <c r="J129" s="69">
        <f>IF(I129="Less(-)",-1,1)</f>
        <v>1</v>
      </c>
      <c r="K129" s="67" t="s">
        <v>35</v>
      </c>
      <c r="L129" s="67" t="s">
        <v>4</v>
      </c>
      <c r="M129" s="70"/>
      <c r="N129" s="71"/>
      <c r="O129" s="71"/>
      <c r="P129" s="72"/>
      <c r="Q129" s="71"/>
      <c r="R129" s="71"/>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3"/>
      <c r="BA129" s="74">
        <f>ROUND(total_amount_ba($B$2,$D$2,D129,F129,J129,K129,M129),0)</f>
        <v>16868</v>
      </c>
      <c r="BB129" s="75">
        <f>BA129+SUM(N129:AZ129)</f>
        <v>16868</v>
      </c>
      <c r="BC129" s="76" t="str">
        <f>SpellNumber(L129,BB129)</f>
        <v>INR  Sixteen Thousand Eight Hundred &amp; Sixty Eight  Only</v>
      </c>
      <c r="HZ129" s="18"/>
      <c r="IA129" s="18">
        <v>2.16</v>
      </c>
      <c r="IB129" s="18" t="s">
        <v>343</v>
      </c>
      <c r="IC129" s="18" t="s">
        <v>262</v>
      </c>
      <c r="ID129" s="18">
        <v>35</v>
      </c>
      <c r="IE129" s="17" t="s">
        <v>215</v>
      </c>
    </row>
    <row r="130" spans="1:239" s="17" customFormat="1" ht="44.25" customHeight="1">
      <c r="A130" s="32">
        <v>2.17</v>
      </c>
      <c r="B130" s="60" t="s">
        <v>365</v>
      </c>
      <c r="C130" s="58" t="s">
        <v>263</v>
      </c>
      <c r="D130" s="63">
        <v>10</v>
      </c>
      <c r="E130" s="64" t="s">
        <v>215</v>
      </c>
      <c r="F130" s="65">
        <v>408.94</v>
      </c>
      <c r="G130" s="66"/>
      <c r="H130" s="67"/>
      <c r="I130" s="68" t="s">
        <v>34</v>
      </c>
      <c r="J130" s="69">
        <f>IF(I130="Less(-)",-1,1)</f>
        <v>1</v>
      </c>
      <c r="K130" s="67" t="s">
        <v>35</v>
      </c>
      <c r="L130" s="67" t="s">
        <v>4</v>
      </c>
      <c r="M130" s="70"/>
      <c r="N130" s="71"/>
      <c r="O130" s="71"/>
      <c r="P130" s="72"/>
      <c r="Q130" s="71"/>
      <c r="R130" s="71"/>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3"/>
      <c r="BA130" s="74">
        <f>ROUND(total_amount_ba($B$2,$D$2,D130,F130,J130,K130,M130),0)</f>
        <v>4089</v>
      </c>
      <c r="BB130" s="75">
        <f>BA130+SUM(N130:AZ130)</f>
        <v>4089</v>
      </c>
      <c r="BC130" s="76" t="str">
        <f>SpellNumber(L130,BB130)</f>
        <v>INR  Four Thousand  &amp;Eighty Nine  Only</v>
      </c>
      <c r="HZ130" s="18"/>
      <c r="IA130" s="18">
        <v>2.17</v>
      </c>
      <c r="IB130" s="18" t="s">
        <v>365</v>
      </c>
      <c r="IC130" s="18" t="s">
        <v>263</v>
      </c>
      <c r="ID130" s="18">
        <v>10</v>
      </c>
      <c r="IE130" s="17" t="s">
        <v>215</v>
      </c>
    </row>
    <row r="131" spans="1:238" s="17" customFormat="1" ht="37.5" customHeight="1">
      <c r="A131" s="32">
        <v>2.18</v>
      </c>
      <c r="B131" s="60" t="s">
        <v>367</v>
      </c>
      <c r="C131" s="58" t="s">
        <v>264</v>
      </c>
      <c r="D131" s="77"/>
      <c r="E131" s="78"/>
      <c r="F131" s="78"/>
      <c r="G131" s="78"/>
      <c r="H131" s="78"/>
      <c r="I131" s="78"/>
      <c r="J131" s="78"/>
      <c r="K131" s="78"/>
      <c r="L131" s="78"/>
      <c r="M131" s="78"/>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80"/>
      <c r="HZ131" s="18"/>
      <c r="IA131" s="18">
        <v>2.18</v>
      </c>
      <c r="IB131" s="18" t="s">
        <v>367</v>
      </c>
      <c r="IC131" s="18" t="s">
        <v>264</v>
      </c>
      <c r="ID131" s="18"/>
    </row>
    <row r="132" spans="1:238" s="17" customFormat="1" ht="15.75">
      <c r="A132" s="32">
        <v>2.19</v>
      </c>
      <c r="B132" s="60" t="s">
        <v>368</v>
      </c>
      <c r="C132" s="58" t="s">
        <v>265</v>
      </c>
      <c r="D132" s="77"/>
      <c r="E132" s="78"/>
      <c r="F132" s="78"/>
      <c r="G132" s="78"/>
      <c r="H132" s="78"/>
      <c r="I132" s="78"/>
      <c r="J132" s="78"/>
      <c r="K132" s="78"/>
      <c r="L132" s="78"/>
      <c r="M132" s="78"/>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80"/>
      <c r="HZ132" s="18"/>
      <c r="IA132" s="18">
        <v>2.19</v>
      </c>
      <c r="IB132" s="18" t="s">
        <v>368</v>
      </c>
      <c r="IC132" s="18" t="s">
        <v>265</v>
      </c>
      <c r="ID132" s="18"/>
    </row>
    <row r="133" spans="1:239" s="17" customFormat="1" ht="37.5" customHeight="1">
      <c r="A133" s="32">
        <v>2.2</v>
      </c>
      <c r="B133" s="60" t="s">
        <v>369</v>
      </c>
      <c r="C133" s="58" t="s">
        <v>266</v>
      </c>
      <c r="D133" s="63">
        <v>2</v>
      </c>
      <c r="E133" s="64" t="s">
        <v>215</v>
      </c>
      <c r="F133" s="65">
        <v>1406.49</v>
      </c>
      <c r="G133" s="66"/>
      <c r="H133" s="67"/>
      <c r="I133" s="68" t="s">
        <v>34</v>
      </c>
      <c r="J133" s="69">
        <f>IF(I133="Less(-)",-1,1)</f>
        <v>1</v>
      </c>
      <c r="K133" s="67" t="s">
        <v>35</v>
      </c>
      <c r="L133" s="67" t="s">
        <v>4</v>
      </c>
      <c r="M133" s="70"/>
      <c r="N133" s="71"/>
      <c r="O133" s="71"/>
      <c r="P133" s="72"/>
      <c r="Q133" s="71"/>
      <c r="R133" s="71"/>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3"/>
      <c r="BA133" s="74">
        <f>ROUND(total_amount_ba($B$2,$D$2,D133,F133,J133,K133,M133),0)</f>
        <v>2813</v>
      </c>
      <c r="BB133" s="75">
        <f>BA133+SUM(N133:AZ133)</f>
        <v>2813</v>
      </c>
      <c r="BC133" s="76" t="str">
        <f>SpellNumber(L133,BB133)</f>
        <v>INR  Two Thousand Eight Hundred &amp; Thirteen  Only</v>
      </c>
      <c r="HZ133" s="18"/>
      <c r="IA133" s="18">
        <v>2.2</v>
      </c>
      <c r="IB133" s="18" t="s">
        <v>369</v>
      </c>
      <c r="IC133" s="18" t="s">
        <v>266</v>
      </c>
      <c r="ID133" s="18">
        <v>2</v>
      </c>
      <c r="IE133" s="17" t="s">
        <v>215</v>
      </c>
    </row>
    <row r="134" spans="1:238" s="17" customFormat="1" ht="15.75">
      <c r="A134" s="32">
        <v>2.21</v>
      </c>
      <c r="B134" s="60" t="s">
        <v>370</v>
      </c>
      <c r="C134" s="58" t="s">
        <v>267</v>
      </c>
      <c r="D134" s="77"/>
      <c r="E134" s="78"/>
      <c r="F134" s="78"/>
      <c r="G134" s="78"/>
      <c r="H134" s="78"/>
      <c r="I134" s="78"/>
      <c r="J134" s="78"/>
      <c r="K134" s="78"/>
      <c r="L134" s="78"/>
      <c r="M134" s="78"/>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80"/>
      <c r="HZ134" s="18"/>
      <c r="IA134" s="18">
        <v>2.21</v>
      </c>
      <c r="IB134" s="18" t="s">
        <v>370</v>
      </c>
      <c r="IC134" s="18" t="s">
        <v>267</v>
      </c>
      <c r="ID134" s="18"/>
    </row>
    <row r="135" spans="1:239" s="17" customFormat="1" ht="37.5" customHeight="1">
      <c r="A135" s="32">
        <v>2.22</v>
      </c>
      <c r="B135" s="60" t="s">
        <v>361</v>
      </c>
      <c r="C135" s="58" t="s">
        <v>268</v>
      </c>
      <c r="D135" s="63">
        <v>2</v>
      </c>
      <c r="E135" s="64" t="s">
        <v>215</v>
      </c>
      <c r="F135" s="65">
        <v>1465.15</v>
      </c>
      <c r="G135" s="66"/>
      <c r="H135" s="67"/>
      <c r="I135" s="68" t="s">
        <v>34</v>
      </c>
      <c r="J135" s="69">
        <f>IF(I135="Less(-)",-1,1)</f>
        <v>1</v>
      </c>
      <c r="K135" s="67" t="s">
        <v>35</v>
      </c>
      <c r="L135" s="67" t="s">
        <v>4</v>
      </c>
      <c r="M135" s="70"/>
      <c r="N135" s="71"/>
      <c r="O135" s="71"/>
      <c r="P135" s="72"/>
      <c r="Q135" s="71"/>
      <c r="R135" s="71"/>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3"/>
      <c r="BA135" s="74">
        <f>ROUND(total_amount_ba($B$2,$D$2,D135,F135,J135,K135,M135),0)</f>
        <v>2930</v>
      </c>
      <c r="BB135" s="75">
        <f>BA135+SUM(N135:AZ135)</f>
        <v>2930</v>
      </c>
      <c r="BC135" s="76" t="str">
        <f>SpellNumber(L135,BB135)</f>
        <v>INR  Two Thousand Nine Hundred &amp; Thirty  Only</v>
      </c>
      <c r="HZ135" s="18"/>
      <c r="IA135" s="18">
        <v>2.22</v>
      </c>
      <c r="IB135" s="18" t="s">
        <v>361</v>
      </c>
      <c r="IC135" s="18" t="s">
        <v>268</v>
      </c>
      <c r="ID135" s="18">
        <v>2</v>
      </c>
      <c r="IE135" s="17" t="s">
        <v>215</v>
      </c>
    </row>
    <row r="136" spans="1:238" s="17" customFormat="1" ht="15.75">
      <c r="A136" s="32">
        <v>2.23</v>
      </c>
      <c r="B136" s="60" t="s">
        <v>371</v>
      </c>
      <c r="C136" s="58" t="s">
        <v>269</v>
      </c>
      <c r="D136" s="77"/>
      <c r="E136" s="78"/>
      <c r="F136" s="78"/>
      <c r="G136" s="78"/>
      <c r="H136" s="78"/>
      <c r="I136" s="78"/>
      <c r="J136" s="78"/>
      <c r="K136" s="78"/>
      <c r="L136" s="78"/>
      <c r="M136" s="78"/>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80"/>
      <c r="HZ136" s="18"/>
      <c r="IA136" s="18">
        <v>2.23</v>
      </c>
      <c r="IB136" s="18" t="s">
        <v>371</v>
      </c>
      <c r="IC136" s="18" t="s">
        <v>269</v>
      </c>
      <c r="ID136" s="18"/>
    </row>
    <row r="137" spans="1:238" s="17" customFormat="1" ht="37.5" customHeight="1">
      <c r="A137" s="32">
        <v>2.24</v>
      </c>
      <c r="B137" s="60" t="s">
        <v>372</v>
      </c>
      <c r="C137" s="58" t="s">
        <v>270</v>
      </c>
      <c r="D137" s="77"/>
      <c r="E137" s="78"/>
      <c r="F137" s="78"/>
      <c r="G137" s="78"/>
      <c r="H137" s="78"/>
      <c r="I137" s="78"/>
      <c r="J137" s="78"/>
      <c r="K137" s="78"/>
      <c r="L137" s="78"/>
      <c r="M137" s="78"/>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80"/>
      <c r="HZ137" s="18"/>
      <c r="IA137" s="18">
        <v>2.24</v>
      </c>
      <c r="IB137" s="18" t="s">
        <v>372</v>
      </c>
      <c r="IC137" s="18" t="s">
        <v>270</v>
      </c>
      <c r="ID137" s="18"/>
    </row>
    <row r="138" spans="1:239" s="17" customFormat="1" ht="36" customHeight="1">
      <c r="A138" s="32">
        <v>2.25</v>
      </c>
      <c r="B138" s="60" t="s">
        <v>374</v>
      </c>
      <c r="C138" s="58" t="s">
        <v>271</v>
      </c>
      <c r="D138" s="63">
        <v>5</v>
      </c>
      <c r="E138" s="64" t="s">
        <v>213</v>
      </c>
      <c r="F138" s="65">
        <v>327.36</v>
      </c>
      <c r="G138" s="66"/>
      <c r="H138" s="67"/>
      <c r="I138" s="68" t="s">
        <v>34</v>
      </c>
      <c r="J138" s="69">
        <f>IF(I138="Less(-)",-1,1)</f>
        <v>1</v>
      </c>
      <c r="K138" s="67" t="s">
        <v>35</v>
      </c>
      <c r="L138" s="67" t="s">
        <v>4</v>
      </c>
      <c r="M138" s="70"/>
      <c r="N138" s="71"/>
      <c r="O138" s="71"/>
      <c r="P138" s="72"/>
      <c r="Q138" s="71"/>
      <c r="R138" s="71"/>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3"/>
      <c r="BA138" s="74">
        <f>ROUND(total_amount_ba($B$2,$D$2,D138,F138,J138,K138,M138),0)</f>
        <v>1637</v>
      </c>
      <c r="BB138" s="75">
        <f>BA138+SUM(N138:AZ138)</f>
        <v>1637</v>
      </c>
      <c r="BC138" s="76" t="str">
        <f>SpellNumber(L138,BB138)</f>
        <v>INR  One Thousand Six Hundred &amp; Thirty Seven  Only</v>
      </c>
      <c r="HZ138" s="18"/>
      <c r="IA138" s="18">
        <v>2.25</v>
      </c>
      <c r="IB138" s="18" t="s">
        <v>374</v>
      </c>
      <c r="IC138" s="18" t="s">
        <v>271</v>
      </c>
      <c r="ID138" s="18">
        <v>5</v>
      </c>
      <c r="IE138" s="17" t="s">
        <v>213</v>
      </c>
    </row>
    <row r="139" spans="1:239" s="17" customFormat="1" ht="37.5" customHeight="1">
      <c r="A139" s="32">
        <v>2.26</v>
      </c>
      <c r="B139" s="60" t="s">
        <v>376</v>
      </c>
      <c r="C139" s="58" t="s">
        <v>272</v>
      </c>
      <c r="D139" s="63">
        <v>10</v>
      </c>
      <c r="E139" s="64" t="s">
        <v>213</v>
      </c>
      <c r="F139" s="65">
        <v>430.69</v>
      </c>
      <c r="G139" s="66"/>
      <c r="H139" s="67"/>
      <c r="I139" s="68" t="s">
        <v>34</v>
      </c>
      <c r="J139" s="69">
        <f>IF(I139="Less(-)",-1,1)</f>
        <v>1</v>
      </c>
      <c r="K139" s="67" t="s">
        <v>35</v>
      </c>
      <c r="L139" s="67" t="s">
        <v>4</v>
      </c>
      <c r="M139" s="70"/>
      <c r="N139" s="71"/>
      <c r="O139" s="71"/>
      <c r="P139" s="72"/>
      <c r="Q139" s="71"/>
      <c r="R139" s="71"/>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3"/>
      <c r="BA139" s="74">
        <f>ROUND(total_amount_ba($B$2,$D$2,D139,F139,J139,K139,M139),0)</f>
        <v>4307</v>
      </c>
      <c r="BB139" s="75">
        <f>BA139+SUM(N139:AZ139)</f>
        <v>4307</v>
      </c>
      <c r="BC139" s="76" t="str">
        <f>SpellNumber(L139,BB139)</f>
        <v>INR  Four Thousand Three Hundred &amp; Seven  Only</v>
      </c>
      <c r="HZ139" s="18"/>
      <c r="IA139" s="18">
        <v>2.26</v>
      </c>
      <c r="IB139" s="18" t="s">
        <v>376</v>
      </c>
      <c r="IC139" s="18" t="s">
        <v>272</v>
      </c>
      <c r="ID139" s="18">
        <v>10</v>
      </c>
      <c r="IE139" s="17" t="s">
        <v>213</v>
      </c>
    </row>
    <row r="140" spans="1:239" s="17" customFormat="1" ht="15.75">
      <c r="A140" s="32">
        <v>2.27</v>
      </c>
      <c r="B140" s="60" t="s">
        <v>377</v>
      </c>
      <c r="C140" s="58" t="s">
        <v>273</v>
      </c>
      <c r="D140" s="63">
        <v>10</v>
      </c>
      <c r="E140" s="64" t="s">
        <v>213</v>
      </c>
      <c r="F140" s="65">
        <v>494.17</v>
      </c>
      <c r="G140" s="66"/>
      <c r="H140" s="67"/>
      <c r="I140" s="68" t="s">
        <v>34</v>
      </c>
      <c r="J140" s="69">
        <f>IF(I140="Less(-)",-1,1)</f>
        <v>1</v>
      </c>
      <c r="K140" s="67" t="s">
        <v>35</v>
      </c>
      <c r="L140" s="67" t="s">
        <v>4</v>
      </c>
      <c r="M140" s="70"/>
      <c r="N140" s="71"/>
      <c r="O140" s="71"/>
      <c r="P140" s="72"/>
      <c r="Q140" s="71"/>
      <c r="R140" s="71"/>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3"/>
      <c r="BA140" s="74">
        <f>ROUND(total_amount_ba($B$2,$D$2,D140,F140,J140,K140,M140),0)</f>
        <v>4942</v>
      </c>
      <c r="BB140" s="75">
        <f>BA140+SUM(N140:AZ140)</f>
        <v>4942</v>
      </c>
      <c r="BC140" s="76" t="str">
        <f>SpellNumber(L140,BB140)</f>
        <v>INR  Four Thousand Nine Hundred &amp; Forty Two  Only</v>
      </c>
      <c r="HZ140" s="18"/>
      <c r="IA140" s="18">
        <v>2.27</v>
      </c>
      <c r="IB140" s="18" t="s">
        <v>377</v>
      </c>
      <c r="IC140" s="18" t="s">
        <v>273</v>
      </c>
      <c r="ID140" s="18">
        <v>10</v>
      </c>
      <c r="IE140" s="17" t="s">
        <v>213</v>
      </c>
    </row>
    <row r="141" spans="1:238" s="17" customFormat="1" ht="63">
      <c r="A141" s="32">
        <v>2.28</v>
      </c>
      <c r="B141" s="60" t="s">
        <v>375</v>
      </c>
      <c r="C141" s="58" t="s">
        <v>274</v>
      </c>
      <c r="D141" s="77"/>
      <c r="E141" s="78"/>
      <c r="F141" s="78"/>
      <c r="G141" s="78"/>
      <c r="H141" s="78"/>
      <c r="I141" s="78"/>
      <c r="J141" s="78"/>
      <c r="K141" s="78"/>
      <c r="L141" s="78"/>
      <c r="M141" s="78"/>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80"/>
      <c r="HZ141" s="18"/>
      <c r="IA141" s="18">
        <v>2.28</v>
      </c>
      <c r="IB141" s="18" t="s">
        <v>375</v>
      </c>
      <c r="IC141" s="18" t="s">
        <v>274</v>
      </c>
      <c r="ID141" s="18"/>
    </row>
    <row r="142" spans="1:239" s="17" customFormat="1" ht="31.5">
      <c r="A142" s="32">
        <v>2.29</v>
      </c>
      <c r="B142" s="60" t="s">
        <v>373</v>
      </c>
      <c r="C142" s="58" t="s">
        <v>275</v>
      </c>
      <c r="D142" s="63">
        <v>7</v>
      </c>
      <c r="E142" s="64" t="s">
        <v>213</v>
      </c>
      <c r="F142" s="65">
        <v>425.43</v>
      </c>
      <c r="G142" s="66"/>
      <c r="H142" s="67"/>
      <c r="I142" s="68" t="s">
        <v>34</v>
      </c>
      <c r="J142" s="69">
        <f>IF(I142="Less(-)",-1,1)</f>
        <v>1</v>
      </c>
      <c r="K142" s="67" t="s">
        <v>35</v>
      </c>
      <c r="L142" s="67" t="s">
        <v>4</v>
      </c>
      <c r="M142" s="70"/>
      <c r="N142" s="71"/>
      <c r="O142" s="71"/>
      <c r="P142" s="72"/>
      <c r="Q142" s="71"/>
      <c r="R142" s="71"/>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3"/>
      <c r="BA142" s="74">
        <f>ROUND(total_amount_ba($B$2,$D$2,D142,F142,J142,K142,M142),0)</f>
        <v>2978</v>
      </c>
      <c r="BB142" s="75">
        <f>BA142+SUM(N142:AZ142)</f>
        <v>2978</v>
      </c>
      <c r="BC142" s="76" t="str">
        <f>SpellNumber(L142,BB142)</f>
        <v>INR  Two Thousand Nine Hundred &amp; Seventy Eight  Only</v>
      </c>
      <c r="HZ142" s="18"/>
      <c r="IA142" s="18">
        <v>2.29</v>
      </c>
      <c r="IB142" s="18" t="s">
        <v>373</v>
      </c>
      <c r="IC142" s="18" t="s">
        <v>275</v>
      </c>
      <c r="ID142" s="18">
        <v>7</v>
      </c>
      <c r="IE142" s="17" t="s">
        <v>213</v>
      </c>
    </row>
    <row r="143" spans="1:239" s="17" customFormat="1" ht="37.5" customHeight="1">
      <c r="A143" s="32">
        <v>2.3</v>
      </c>
      <c r="B143" s="60" t="s">
        <v>374</v>
      </c>
      <c r="C143" s="58" t="s">
        <v>276</v>
      </c>
      <c r="D143" s="63">
        <v>10</v>
      </c>
      <c r="E143" s="64" t="s">
        <v>213</v>
      </c>
      <c r="F143" s="65">
        <v>474.44</v>
      </c>
      <c r="G143" s="66"/>
      <c r="H143" s="67"/>
      <c r="I143" s="68" t="s">
        <v>34</v>
      </c>
      <c r="J143" s="69">
        <f>IF(I143="Less(-)",-1,1)</f>
        <v>1</v>
      </c>
      <c r="K143" s="67" t="s">
        <v>35</v>
      </c>
      <c r="L143" s="67" t="s">
        <v>4</v>
      </c>
      <c r="M143" s="70"/>
      <c r="N143" s="71"/>
      <c r="O143" s="71"/>
      <c r="P143" s="72"/>
      <c r="Q143" s="71"/>
      <c r="R143" s="71"/>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3"/>
      <c r="BA143" s="74">
        <f>ROUND(total_amount_ba($B$2,$D$2,D143,F143,J143,K143,M143),0)</f>
        <v>4744</v>
      </c>
      <c r="BB143" s="75">
        <f>BA143+SUM(N143:AZ143)</f>
        <v>4744</v>
      </c>
      <c r="BC143" s="76" t="str">
        <f>SpellNumber(L143,BB143)</f>
        <v>INR  Four Thousand Seven Hundred &amp; Forty Four  Only</v>
      </c>
      <c r="HZ143" s="18"/>
      <c r="IA143" s="18">
        <v>2.3</v>
      </c>
      <c r="IB143" s="18" t="s">
        <v>374</v>
      </c>
      <c r="IC143" s="18" t="s">
        <v>276</v>
      </c>
      <c r="ID143" s="18">
        <v>10</v>
      </c>
      <c r="IE143" s="17" t="s">
        <v>213</v>
      </c>
    </row>
    <row r="144" spans="1:238" s="17" customFormat="1" ht="47.25">
      <c r="A144" s="32">
        <v>2.31</v>
      </c>
      <c r="B144" s="62" t="s">
        <v>378</v>
      </c>
      <c r="C144" s="58" t="s">
        <v>277</v>
      </c>
      <c r="D144" s="77"/>
      <c r="E144" s="78"/>
      <c r="F144" s="78"/>
      <c r="G144" s="78"/>
      <c r="H144" s="78"/>
      <c r="I144" s="78"/>
      <c r="J144" s="78"/>
      <c r="K144" s="78"/>
      <c r="L144" s="78"/>
      <c r="M144" s="78"/>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80"/>
      <c r="HZ144" s="18"/>
      <c r="IA144" s="18">
        <v>2.31</v>
      </c>
      <c r="IB144" s="18" t="s">
        <v>378</v>
      </c>
      <c r="IC144" s="18" t="s">
        <v>277</v>
      </c>
      <c r="ID144" s="18"/>
    </row>
    <row r="145" spans="1:239" s="17" customFormat="1" ht="37.5" customHeight="1">
      <c r="A145" s="32">
        <v>2.32</v>
      </c>
      <c r="B145" s="60" t="s">
        <v>379</v>
      </c>
      <c r="C145" s="58" t="s">
        <v>278</v>
      </c>
      <c r="D145" s="63">
        <v>1</v>
      </c>
      <c r="E145" s="64" t="s">
        <v>215</v>
      </c>
      <c r="F145" s="65">
        <v>663.83</v>
      </c>
      <c r="G145" s="66"/>
      <c r="H145" s="67"/>
      <c r="I145" s="68" t="s">
        <v>34</v>
      </c>
      <c r="J145" s="69">
        <f aca="true" t="shared" si="4" ref="J145:J202">IF(I145="Less(-)",-1,1)</f>
        <v>1</v>
      </c>
      <c r="K145" s="67" t="s">
        <v>35</v>
      </c>
      <c r="L145" s="67" t="s">
        <v>4</v>
      </c>
      <c r="M145" s="70"/>
      <c r="N145" s="71"/>
      <c r="O145" s="71"/>
      <c r="P145" s="72"/>
      <c r="Q145" s="71"/>
      <c r="R145" s="71"/>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3"/>
      <c r="BA145" s="74">
        <f aca="true" t="shared" si="5" ref="BA145:BA202">ROUND(total_amount_ba($B$2,$D$2,D145,F145,J145,K145,M145),0)</f>
        <v>664</v>
      </c>
      <c r="BB145" s="75">
        <f aca="true" t="shared" si="6" ref="BB145:BB202">BA145+SUM(N145:AZ145)</f>
        <v>664</v>
      </c>
      <c r="BC145" s="76" t="str">
        <f aca="true" t="shared" si="7" ref="BC145:BC202">SpellNumber(L145,BB145)</f>
        <v>INR  Six Hundred &amp; Sixty Four  Only</v>
      </c>
      <c r="HZ145" s="18"/>
      <c r="IA145" s="18">
        <v>2.32</v>
      </c>
      <c r="IB145" s="24" t="s">
        <v>379</v>
      </c>
      <c r="IC145" s="18" t="s">
        <v>278</v>
      </c>
      <c r="ID145" s="18">
        <v>1</v>
      </c>
      <c r="IE145" s="17" t="s">
        <v>215</v>
      </c>
    </row>
    <row r="146" spans="1:238" s="17" customFormat="1" ht="31.5">
      <c r="A146" s="32">
        <v>2.33</v>
      </c>
      <c r="B146" s="60" t="s">
        <v>380</v>
      </c>
      <c r="C146" s="58" t="s">
        <v>279</v>
      </c>
      <c r="D146" s="77"/>
      <c r="E146" s="78"/>
      <c r="F146" s="78"/>
      <c r="G146" s="78"/>
      <c r="H146" s="78"/>
      <c r="I146" s="78"/>
      <c r="J146" s="78"/>
      <c r="K146" s="78"/>
      <c r="L146" s="78"/>
      <c r="M146" s="78"/>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80"/>
      <c r="HZ146" s="18"/>
      <c r="IA146" s="18">
        <v>2.33</v>
      </c>
      <c r="IB146" s="18" t="s">
        <v>380</v>
      </c>
      <c r="IC146" s="18" t="s">
        <v>279</v>
      </c>
      <c r="ID146" s="18"/>
    </row>
    <row r="147" spans="1:239" s="17" customFormat="1" ht="15.75">
      <c r="A147" s="32">
        <v>2.34</v>
      </c>
      <c r="B147" s="60" t="s">
        <v>388</v>
      </c>
      <c r="C147" s="58" t="s">
        <v>280</v>
      </c>
      <c r="D147" s="63">
        <v>2</v>
      </c>
      <c r="E147" s="64" t="s">
        <v>215</v>
      </c>
      <c r="F147" s="65">
        <v>466.77</v>
      </c>
      <c r="G147" s="66"/>
      <c r="H147" s="67"/>
      <c r="I147" s="68" t="s">
        <v>34</v>
      </c>
      <c r="J147" s="69">
        <f t="shared" si="4"/>
        <v>1</v>
      </c>
      <c r="K147" s="67" t="s">
        <v>35</v>
      </c>
      <c r="L147" s="67" t="s">
        <v>4</v>
      </c>
      <c r="M147" s="70"/>
      <c r="N147" s="71"/>
      <c r="O147" s="71"/>
      <c r="P147" s="72"/>
      <c r="Q147" s="71"/>
      <c r="R147" s="71"/>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3"/>
      <c r="BA147" s="74">
        <f t="shared" si="5"/>
        <v>934</v>
      </c>
      <c r="BB147" s="75">
        <f t="shared" si="6"/>
        <v>934</v>
      </c>
      <c r="BC147" s="76" t="str">
        <f t="shared" si="7"/>
        <v>INR  Nine Hundred &amp; Thirty Four  Only</v>
      </c>
      <c r="HZ147" s="18"/>
      <c r="IA147" s="18">
        <v>2.34</v>
      </c>
      <c r="IB147" s="18" t="s">
        <v>388</v>
      </c>
      <c r="IC147" s="18" t="s">
        <v>280</v>
      </c>
      <c r="ID147" s="18">
        <v>2</v>
      </c>
      <c r="IE147" s="17" t="s">
        <v>215</v>
      </c>
    </row>
    <row r="148" spans="1:239" s="17" customFormat="1" ht="15.75">
      <c r="A148" s="32">
        <v>2.35</v>
      </c>
      <c r="B148" s="60" t="s">
        <v>381</v>
      </c>
      <c r="C148" s="58" t="s">
        <v>281</v>
      </c>
      <c r="D148" s="63">
        <v>2</v>
      </c>
      <c r="E148" s="64" t="s">
        <v>215</v>
      </c>
      <c r="F148" s="65">
        <v>404.87</v>
      </c>
      <c r="G148" s="66"/>
      <c r="H148" s="67"/>
      <c r="I148" s="68" t="s">
        <v>34</v>
      </c>
      <c r="J148" s="69">
        <f t="shared" si="4"/>
        <v>1</v>
      </c>
      <c r="K148" s="67" t="s">
        <v>35</v>
      </c>
      <c r="L148" s="67" t="s">
        <v>4</v>
      </c>
      <c r="M148" s="70"/>
      <c r="N148" s="71"/>
      <c r="O148" s="71"/>
      <c r="P148" s="72"/>
      <c r="Q148" s="71"/>
      <c r="R148" s="71"/>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3"/>
      <c r="BA148" s="74">
        <f t="shared" si="5"/>
        <v>810</v>
      </c>
      <c r="BB148" s="75">
        <f t="shared" si="6"/>
        <v>810</v>
      </c>
      <c r="BC148" s="76" t="str">
        <f t="shared" si="7"/>
        <v>INR  Eight Hundred &amp; Ten  Only</v>
      </c>
      <c r="HZ148" s="18"/>
      <c r="IA148" s="18">
        <v>2.35</v>
      </c>
      <c r="IB148" s="18" t="s">
        <v>381</v>
      </c>
      <c r="IC148" s="18" t="s">
        <v>281</v>
      </c>
      <c r="ID148" s="18">
        <v>2</v>
      </c>
      <c r="IE148" s="17" t="s">
        <v>215</v>
      </c>
    </row>
    <row r="149" spans="1:239" s="17" customFormat="1" ht="21" customHeight="1">
      <c r="A149" s="32">
        <v>2.36</v>
      </c>
      <c r="B149" s="60" t="s">
        <v>442</v>
      </c>
      <c r="C149" s="58" t="s">
        <v>282</v>
      </c>
      <c r="D149" s="63">
        <v>2</v>
      </c>
      <c r="E149" s="64" t="s">
        <v>215</v>
      </c>
      <c r="F149" s="65">
        <v>517.23</v>
      </c>
      <c r="G149" s="66"/>
      <c r="H149" s="67"/>
      <c r="I149" s="68" t="s">
        <v>34</v>
      </c>
      <c r="J149" s="69">
        <f t="shared" si="4"/>
        <v>1</v>
      </c>
      <c r="K149" s="67" t="s">
        <v>35</v>
      </c>
      <c r="L149" s="67" t="s">
        <v>4</v>
      </c>
      <c r="M149" s="70"/>
      <c r="N149" s="71"/>
      <c r="O149" s="71"/>
      <c r="P149" s="72"/>
      <c r="Q149" s="71"/>
      <c r="R149" s="71"/>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3"/>
      <c r="BA149" s="74">
        <f t="shared" si="5"/>
        <v>1034</v>
      </c>
      <c r="BB149" s="75">
        <f t="shared" si="6"/>
        <v>1034</v>
      </c>
      <c r="BC149" s="76" t="str">
        <f t="shared" si="7"/>
        <v>INR  One Thousand  &amp;Thirty Four  Only</v>
      </c>
      <c r="HZ149" s="18"/>
      <c r="IA149" s="18">
        <v>2.36</v>
      </c>
      <c r="IB149" s="18" t="s">
        <v>442</v>
      </c>
      <c r="IC149" s="18" t="s">
        <v>282</v>
      </c>
      <c r="ID149" s="18">
        <v>2</v>
      </c>
      <c r="IE149" s="17" t="s">
        <v>215</v>
      </c>
    </row>
    <row r="150" spans="1:238" s="17" customFormat="1" ht="141.75">
      <c r="A150" s="32">
        <v>2.37</v>
      </c>
      <c r="B150" s="60" t="s">
        <v>383</v>
      </c>
      <c r="C150" s="58" t="s">
        <v>283</v>
      </c>
      <c r="D150" s="77"/>
      <c r="E150" s="78"/>
      <c r="F150" s="78"/>
      <c r="G150" s="78"/>
      <c r="H150" s="78"/>
      <c r="I150" s="78"/>
      <c r="J150" s="78"/>
      <c r="K150" s="78"/>
      <c r="L150" s="78"/>
      <c r="M150" s="78"/>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80"/>
      <c r="HZ150" s="18"/>
      <c r="IA150" s="18">
        <v>2.37</v>
      </c>
      <c r="IB150" s="18" t="s">
        <v>383</v>
      </c>
      <c r="IC150" s="18" t="s">
        <v>283</v>
      </c>
      <c r="ID150" s="18"/>
    </row>
    <row r="151" spans="1:239" s="17" customFormat="1" ht="45.75" customHeight="1">
      <c r="A151" s="32">
        <v>2.38</v>
      </c>
      <c r="B151" s="60" t="s">
        <v>384</v>
      </c>
      <c r="C151" s="58" t="s">
        <v>284</v>
      </c>
      <c r="D151" s="63">
        <v>1</v>
      </c>
      <c r="E151" s="64" t="s">
        <v>215</v>
      </c>
      <c r="F151" s="65">
        <v>1501.23</v>
      </c>
      <c r="G151" s="66"/>
      <c r="H151" s="67"/>
      <c r="I151" s="68" t="s">
        <v>34</v>
      </c>
      <c r="J151" s="69">
        <f t="shared" si="4"/>
        <v>1</v>
      </c>
      <c r="K151" s="67" t="s">
        <v>35</v>
      </c>
      <c r="L151" s="67" t="s">
        <v>4</v>
      </c>
      <c r="M151" s="70"/>
      <c r="N151" s="71"/>
      <c r="O151" s="71"/>
      <c r="P151" s="72"/>
      <c r="Q151" s="71"/>
      <c r="R151" s="71"/>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3"/>
      <c r="BA151" s="74">
        <f t="shared" si="5"/>
        <v>1501</v>
      </c>
      <c r="BB151" s="75">
        <f t="shared" si="6"/>
        <v>1501</v>
      </c>
      <c r="BC151" s="76" t="str">
        <f t="shared" si="7"/>
        <v>INR  One Thousand Five Hundred &amp; One  Only</v>
      </c>
      <c r="HZ151" s="18"/>
      <c r="IA151" s="18">
        <v>2.38</v>
      </c>
      <c r="IB151" s="24" t="s">
        <v>384</v>
      </c>
      <c r="IC151" s="18" t="s">
        <v>284</v>
      </c>
      <c r="ID151" s="18">
        <v>1</v>
      </c>
      <c r="IE151" s="17" t="s">
        <v>215</v>
      </c>
    </row>
    <row r="152" spans="1:238" s="17" customFormat="1" ht="47.25">
      <c r="A152" s="32">
        <v>2.39</v>
      </c>
      <c r="B152" s="60" t="s">
        <v>443</v>
      </c>
      <c r="C152" s="58" t="s">
        <v>285</v>
      </c>
      <c r="D152" s="77"/>
      <c r="E152" s="78"/>
      <c r="F152" s="78"/>
      <c r="G152" s="78"/>
      <c r="H152" s="78"/>
      <c r="I152" s="78"/>
      <c r="J152" s="78"/>
      <c r="K152" s="78"/>
      <c r="L152" s="78"/>
      <c r="M152" s="78"/>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80"/>
      <c r="HZ152" s="18"/>
      <c r="IA152" s="18">
        <v>2.39</v>
      </c>
      <c r="IB152" s="18" t="s">
        <v>443</v>
      </c>
      <c r="IC152" s="18" t="s">
        <v>285</v>
      </c>
      <c r="ID152" s="18"/>
    </row>
    <row r="153" spans="1:239" s="17" customFormat="1" ht="27.75" customHeight="1">
      <c r="A153" s="32">
        <v>2.4</v>
      </c>
      <c r="B153" s="60" t="s">
        <v>385</v>
      </c>
      <c r="C153" s="58" t="s">
        <v>286</v>
      </c>
      <c r="D153" s="63">
        <v>10</v>
      </c>
      <c r="E153" s="64" t="s">
        <v>213</v>
      </c>
      <c r="F153" s="65">
        <v>22.45</v>
      </c>
      <c r="G153" s="66"/>
      <c r="H153" s="67"/>
      <c r="I153" s="68" t="s">
        <v>34</v>
      </c>
      <c r="J153" s="69">
        <f t="shared" si="4"/>
        <v>1</v>
      </c>
      <c r="K153" s="67" t="s">
        <v>35</v>
      </c>
      <c r="L153" s="67" t="s">
        <v>4</v>
      </c>
      <c r="M153" s="70"/>
      <c r="N153" s="71"/>
      <c r="O153" s="71"/>
      <c r="P153" s="72"/>
      <c r="Q153" s="71"/>
      <c r="R153" s="71"/>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3"/>
      <c r="BA153" s="74">
        <f t="shared" si="5"/>
        <v>225</v>
      </c>
      <c r="BB153" s="75">
        <f t="shared" si="6"/>
        <v>225</v>
      </c>
      <c r="BC153" s="76" t="str">
        <f t="shared" si="7"/>
        <v>INR  Two Hundred &amp; Twenty Five  Only</v>
      </c>
      <c r="HZ153" s="18"/>
      <c r="IA153" s="18">
        <v>2.4</v>
      </c>
      <c r="IB153" s="18" t="s">
        <v>385</v>
      </c>
      <c r="IC153" s="18" t="s">
        <v>286</v>
      </c>
      <c r="ID153" s="18">
        <v>10</v>
      </c>
      <c r="IE153" s="17" t="s">
        <v>213</v>
      </c>
    </row>
    <row r="154" spans="1:239" s="17" customFormat="1" ht="15.75">
      <c r="A154" s="32">
        <v>2.41</v>
      </c>
      <c r="B154" s="60" t="s">
        <v>386</v>
      </c>
      <c r="C154" s="58" t="s">
        <v>287</v>
      </c>
      <c r="D154" s="63">
        <v>10</v>
      </c>
      <c r="E154" s="64" t="s">
        <v>213</v>
      </c>
      <c r="F154" s="65">
        <v>26.92</v>
      </c>
      <c r="G154" s="66"/>
      <c r="H154" s="67"/>
      <c r="I154" s="68" t="s">
        <v>34</v>
      </c>
      <c r="J154" s="69">
        <f t="shared" si="4"/>
        <v>1</v>
      </c>
      <c r="K154" s="67" t="s">
        <v>35</v>
      </c>
      <c r="L154" s="67" t="s">
        <v>4</v>
      </c>
      <c r="M154" s="70"/>
      <c r="N154" s="71"/>
      <c r="O154" s="71"/>
      <c r="P154" s="72"/>
      <c r="Q154" s="71"/>
      <c r="R154" s="71"/>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3"/>
      <c r="BA154" s="74">
        <f t="shared" si="5"/>
        <v>269</v>
      </c>
      <c r="BB154" s="75">
        <f t="shared" si="6"/>
        <v>269</v>
      </c>
      <c r="BC154" s="76" t="str">
        <f t="shared" si="7"/>
        <v>INR  Two Hundred &amp; Sixty Nine  Only</v>
      </c>
      <c r="HZ154" s="18"/>
      <c r="IA154" s="18">
        <v>2.41</v>
      </c>
      <c r="IB154" s="18" t="s">
        <v>386</v>
      </c>
      <c r="IC154" s="18" t="s">
        <v>287</v>
      </c>
      <c r="ID154" s="18">
        <v>10</v>
      </c>
      <c r="IE154" s="17" t="s">
        <v>213</v>
      </c>
    </row>
    <row r="155" spans="1:238" s="17" customFormat="1" ht="31.5">
      <c r="A155" s="32">
        <v>2.42</v>
      </c>
      <c r="B155" s="60" t="s">
        <v>387</v>
      </c>
      <c r="C155" s="58" t="s">
        <v>288</v>
      </c>
      <c r="D155" s="77"/>
      <c r="E155" s="78"/>
      <c r="F155" s="78"/>
      <c r="G155" s="78"/>
      <c r="H155" s="78"/>
      <c r="I155" s="78"/>
      <c r="J155" s="78"/>
      <c r="K155" s="78"/>
      <c r="L155" s="78"/>
      <c r="M155" s="78"/>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80"/>
      <c r="HZ155" s="18"/>
      <c r="IA155" s="18">
        <v>2.42</v>
      </c>
      <c r="IB155" s="18" t="s">
        <v>387</v>
      </c>
      <c r="IC155" s="18" t="s">
        <v>288</v>
      </c>
      <c r="ID155" s="18"/>
    </row>
    <row r="156" spans="1:239" s="17" customFormat="1" ht="33.75" customHeight="1">
      <c r="A156" s="32">
        <v>2.43</v>
      </c>
      <c r="B156" s="60" t="s">
        <v>381</v>
      </c>
      <c r="C156" s="58" t="s">
        <v>289</v>
      </c>
      <c r="D156" s="63">
        <v>2</v>
      </c>
      <c r="E156" s="64" t="s">
        <v>215</v>
      </c>
      <c r="F156" s="65">
        <v>253.44</v>
      </c>
      <c r="G156" s="66"/>
      <c r="H156" s="67"/>
      <c r="I156" s="68" t="s">
        <v>34</v>
      </c>
      <c r="J156" s="69">
        <f t="shared" si="4"/>
        <v>1</v>
      </c>
      <c r="K156" s="67" t="s">
        <v>35</v>
      </c>
      <c r="L156" s="67" t="s">
        <v>4</v>
      </c>
      <c r="M156" s="70"/>
      <c r="N156" s="71"/>
      <c r="O156" s="71"/>
      <c r="P156" s="72"/>
      <c r="Q156" s="71"/>
      <c r="R156" s="71"/>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3"/>
      <c r="BA156" s="74">
        <f t="shared" si="5"/>
        <v>507</v>
      </c>
      <c r="BB156" s="75">
        <f t="shared" si="6"/>
        <v>507</v>
      </c>
      <c r="BC156" s="76" t="str">
        <f t="shared" si="7"/>
        <v>INR  Five Hundred &amp; Seven  Only</v>
      </c>
      <c r="HZ156" s="18"/>
      <c r="IA156" s="18">
        <v>2.43</v>
      </c>
      <c r="IB156" s="18" t="s">
        <v>381</v>
      </c>
      <c r="IC156" s="18" t="s">
        <v>289</v>
      </c>
      <c r="ID156" s="18">
        <v>2</v>
      </c>
      <c r="IE156" s="17" t="s">
        <v>215</v>
      </c>
    </row>
    <row r="157" spans="1:239" s="17" customFormat="1" ht="29.25" customHeight="1">
      <c r="A157" s="32">
        <v>2.44</v>
      </c>
      <c r="B157" s="60" t="s">
        <v>388</v>
      </c>
      <c r="C157" s="58" t="s">
        <v>290</v>
      </c>
      <c r="D157" s="63">
        <v>2</v>
      </c>
      <c r="E157" s="64" t="s">
        <v>215</v>
      </c>
      <c r="F157" s="65">
        <v>323.85</v>
      </c>
      <c r="G157" s="66"/>
      <c r="H157" s="67"/>
      <c r="I157" s="68" t="s">
        <v>34</v>
      </c>
      <c r="J157" s="69">
        <f t="shared" si="4"/>
        <v>1</v>
      </c>
      <c r="K157" s="67" t="s">
        <v>35</v>
      </c>
      <c r="L157" s="67" t="s">
        <v>4</v>
      </c>
      <c r="M157" s="70"/>
      <c r="N157" s="71"/>
      <c r="O157" s="71"/>
      <c r="P157" s="72"/>
      <c r="Q157" s="71"/>
      <c r="R157" s="71"/>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3"/>
      <c r="BA157" s="74">
        <f t="shared" si="5"/>
        <v>648</v>
      </c>
      <c r="BB157" s="75">
        <f t="shared" si="6"/>
        <v>648</v>
      </c>
      <c r="BC157" s="76" t="str">
        <f t="shared" si="7"/>
        <v>INR  Six Hundred &amp; Forty Eight  Only</v>
      </c>
      <c r="HZ157" s="18"/>
      <c r="IA157" s="18">
        <v>2.44</v>
      </c>
      <c r="IB157" s="18" t="s">
        <v>388</v>
      </c>
      <c r="IC157" s="18" t="s">
        <v>290</v>
      </c>
      <c r="ID157" s="18">
        <v>2</v>
      </c>
      <c r="IE157" s="17" t="s">
        <v>215</v>
      </c>
    </row>
    <row r="158" spans="1:239" s="17" customFormat="1" ht="29.25" customHeight="1">
      <c r="A158" s="32">
        <v>2.45</v>
      </c>
      <c r="B158" s="60" t="s">
        <v>444</v>
      </c>
      <c r="C158" s="58" t="s">
        <v>291</v>
      </c>
      <c r="D158" s="63">
        <v>2</v>
      </c>
      <c r="E158" s="64" t="s">
        <v>215</v>
      </c>
      <c r="F158" s="65">
        <v>359.01</v>
      </c>
      <c r="G158" s="66"/>
      <c r="H158" s="67"/>
      <c r="I158" s="68" t="s">
        <v>34</v>
      </c>
      <c r="J158" s="69">
        <f t="shared" si="4"/>
        <v>1</v>
      </c>
      <c r="K158" s="67" t="s">
        <v>35</v>
      </c>
      <c r="L158" s="67" t="s">
        <v>4</v>
      </c>
      <c r="M158" s="70"/>
      <c r="N158" s="71"/>
      <c r="O158" s="71"/>
      <c r="P158" s="72"/>
      <c r="Q158" s="71"/>
      <c r="R158" s="71"/>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3"/>
      <c r="BA158" s="74">
        <f t="shared" si="5"/>
        <v>718</v>
      </c>
      <c r="BB158" s="75">
        <f t="shared" si="6"/>
        <v>718</v>
      </c>
      <c r="BC158" s="76" t="str">
        <f t="shared" si="7"/>
        <v>INR  Seven Hundred &amp; Eighteen  Only</v>
      </c>
      <c r="HZ158" s="18"/>
      <c r="IA158" s="18">
        <v>2.45</v>
      </c>
      <c r="IB158" s="18" t="s">
        <v>444</v>
      </c>
      <c r="IC158" s="18" t="s">
        <v>291</v>
      </c>
      <c r="ID158" s="18">
        <v>2</v>
      </c>
      <c r="IE158" s="17" t="s">
        <v>215</v>
      </c>
    </row>
    <row r="159" spans="1:239" s="17" customFormat="1" ht="21.75" customHeight="1">
      <c r="A159" s="32">
        <v>2.46</v>
      </c>
      <c r="B159" s="60" t="s">
        <v>389</v>
      </c>
      <c r="C159" s="58" t="s">
        <v>292</v>
      </c>
      <c r="D159" s="63">
        <v>1000</v>
      </c>
      <c r="E159" s="64" t="s">
        <v>408</v>
      </c>
      <c r="F159" s="65">
        <v>8.51</v>
      </c>
      <c r="G159" s="66"/>
      <c r="H159" s="67"/>
      <c r="I159" s="68" t="s">
        <v>34</v>
      </c>
      <c r="J159" s="69">
        <f t="shared" si="4"/>
        <v>1</v>
      </c>
      <c r="K159" s="67" t="s">
        <v>35</v>
      </c>
      <c r="L159" s="67" t="s">
        <v>4</v>
      </c>
      <c r="M159" s="70"/>
      <c r="N159" s="71"/>
      <c r="O159" s="71"/>
      <c r="P159" s="72"/>
      <c r="Q159" s="71"/>
      <c r="R159" s="71"/>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3"/>
      <c r="BA159" s="74">
        <f t="shared" si="5"/>
        <v>8510</v>
      </c>
      <c r="BB159" s="75">
        <f t="shared" si="6"/>
        <v>8510</v>
      </c>
      <c r="BC159" s="76" t="str">
        <f t="shared" si="7"/>
        <v>INR  Eight Thousand Five Hundred &amp; Ten  Only</v>
      </c>
      <c r="HZ159" s="18"/>
      <c r="IA159" s="18">
        <v>2.46</v>
      </c>
      <c r="IB159" s="18" t="s">
        <v>389</v>
      </c>
      <c r="IC159" s="18" t="s">
        <v>292</v>
      </c>
      <c r="ID159" s="18">
        <v>1000</v>
      </c>
      <c r="IE159" s="17" t="s">
        <v>408</v>
      </c>
    </row>
    <row r="160" spans="1:238" s="17" customFormat="1" ht="31.5">
      <c r="A160" s="32">
        <v>2.47</v>
      </c>
      <c r="B160" s="60" t="s">
        <v>390</v>
      </c>
      <c r="C160" s="58" t="s">
        <v>293</v>
      </c>
      <c r="D160" s="77"/>
      <c r="E160" s="78"/>
      <c r="F160" s="78"/>
      <c r="G160" s="78"/>
      <c r="H160" s="78"/>
      <c r="I160" s="78"/>
      <c r="J160" s="78"/>
      <c r="K160" s="78"/>
      <c r="L160" s="78"/>
      <c r="M160" s="78"/>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80"/>
      <c r="HZ160" s="18"/>
      <c r="IA160" s="18">
        <v>2.47</v>
      </c>
      <c r="IB160" s="18" t="s">
        <v>390</v>
      </c>
      <c r="IC160" s="18" t="s">
        <v>293</v>
      </c>
      <c r="ID160" s="18"/>
    </row>
    <row r="161" spans="1:239" s="17" customFormat="1" ht="25.5" customHeight="1">
      <c r="A161" s="32">
        <v>2.48</v>
      </c>
      <c r="B161" s="60" t="s">
        <v>382</v>
      </c>
      <c r="C161" s="58" t="s">
        <v>294</v>
      </c>
      <c r="D161" s="63">
        <v>2</v>
      </c>
      <c r="E161" s="64" t="s">
        <v>215</v>
      </c>
      <c r="F161" s="65">
        <v>380.71</v>
      </c>
      <c r="G161" s="66"/>
      <c r="H161" s="67"/>
      <c r="I161" s="68" t="s">
        <v>34</v>
      </c>
      <c r="J161" s="69">
        <f t="shared" si="4"/>
        <v>1</v>
      </c>
      <c r="K161" s="67" t="s">
        <v>35</v>
      </c>
      <c r="L161" s="67" t="s">
        <v>4</v>
      </c>
      <c r="M161" s="70"/>
      <c r="N161" s="71"/>
      <c r="O161" s="71"/>
      <c r="P161" s="72"/>
      <c r="Q161" s="71"/>
      <c r="R161" s="71"/>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3"/>
      <c r="BA161" s="74">
        <f t="shared" si="5"/>
        <v>761</v>
      </c>
      <c r="BB161" s="75">
        <f t="shared" si="6"/>
        <v>761</v>
      </c>
      <c r="BC161" s="76" t="str">
        <f t="shared" si="7"/>
        <v>INR  Seven Hundred &amp; Sixty One  Only</v>
      </c>
      <c r="HZ161" s="18"/>
      <c r="IA161" s="18">
        <v>2.48</v>
      </c>
      <c r="IB161" s="18" t="s">
        <v>382</v>
      </c>
      <c r="IC161" s="18" t="s">
        <v>294</v>
      </c>
      <c r="ID161" s="18">
        <v>2</v>
      </c>
      <c r="IE161" s="17" t="s">
        <v>215</v>
      </c>
    </row>
    <row r="162" spans="1:238" s="17" customFormat="1" ht="31.5">
      <c r="A162" s="32">
        <v>2.49</v>
      </c>
      <c r="B162" s="60" t="s">
        <v>391</v>
      </c>
      <c r="C162" s="58" t="s">
        <v>295</v>
      </c>
      <c r="D162" s="77"/>
      <c r="E162" s="78"/>
      <c r="F162" s="78"/>
      <c r="G162" s="78"/>
      <c r="H162" s="78"/>
      <c r="I162" s="78"/>
      <c r="J162" s="78"/>
      <c r="K162" s="78"/>
      <c r="L162" s="78"/>
      <c r="M162" s="78"/>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80"/>
      <c r="HZ162" s="18"/>
      <c r="IA162" s="18">
        <v>2.49</v>
      </c>
      <c r="IB162" s="18" t="s">
        <v>391</v>
      </c>
      <c r="IC162" s="18" t="s">
        <v>295</v>
      </c>
      <c r="ID162" s="18"/>
    </row>
    <row r="163" spans="1:239" s="17" customFormat="1" ht="27.75" customHeight="1">
      <c r="A163" s="32">
        <v>2.5</v>
      </c>
      <c r="B163" s="60" t="s">
        <v>392</v>
      </c>
      <c r="C163" s="58" t="s">
        <v>296</v>
      </c>
      <c r="D163" s="63">
        <v>4</v>
      </c>
      <c r="E163" s="64" t="s">
        <v>215</v>
      </c>
      <c r="F163" s="65">
        <v>438.71</v>
      </c>
      <c r="G163" s="66"/>
      <c r="H163" s="67"/>
      <c r="I163" s="68" t="s">
        <v>34</v>
      </c>
      <c r="J163" s="69">
        <f t="shared" si="4"/>
        <v>1</v>
      </c>
      <c r="K163" s="67" t="s">
        <v>35</v>
      </c>
      <c r="L163" s="67" t="s">
        <v>4</v>
      </c>
      <c r="M163" s="70"/>
      <c r="N163" s="71"/>
      <c r="O163" s="71"/>
      <c r="P163" s="72"/>
      <c r="Q163" s="71"/>
      <c r="R163" s="71"/>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3"/>
      <c r="BA163" s="74">
        <f t="shared" si="5"/>
        <v>1755</v>
      </c>
      <c r="BB163" s="75">
        <f t="shared" si="6"/>
        <v>1755</v>
      </c>
      <c r="BC163" s="76" t="str">
        <f t="shared" si="7"/>
        <v>INR  One Thousand Seven Hundred &amp; Fifty Five  Only</v>
      </c>
      <c r="HZ163" s="18"/>
      <c r="IA163" s="18">
        <v>2.5</v>
      </c>
      <c r="IB163" s="18" t="s">
        <v>392</v>
      </c>
      <c r="IC163" s="18" t="s">
        <v>296</v>
      </c>
      <c r="ID163" s="18">
        <v>4</v>
      </c>
      <c r="IE163" s="17" t="s">
        <v>215</v>
      </c>
    </row>
    <row r="164" spans="1:239" s="17" customFormat="1" ht="27" customHeight="1">
      <c r="A164" s="32">
        <v>2.51</v>
      </c>
      <c r="B164" s="60" t="s">
        <v>393</v>
      </c>
      <c r="C164" s="58" t="s">
        <v>297</v>
      </c>
      <c r="D164" s="63">
        <v>10</v>
      </c>
      <c r="E164" s="64" t="s">
        <v>215</v>
      </c>
      <c r="F164" s="65">
        <v>54.1</v>
      </c>
      <c r="G164" s="66"/>
      <c r="H164" s="67"/>
      <c r="I164" s="68" t="s">
        <v>34</v>
      </c>
      <c r="J164" s="69">
        <f t="shared" si="4"/>
        <v>1</v>
      </c>
      <c r="K164" s="67" t="s">
        <v>35</v>
      </c>
      <c r="L164" s="67" t="s">
        <v>4</v>
      </c>
      <c r="M164" s="70"/>
      <c r="N164" s="71"/>
      <c r="O164" s="71"/>
      <c r="P164" s="72"/>
      <c r="Q164" s="71"/>
      <c r="R164" s="71"/>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3"/>
      <c r="BA164" s="74">
        <f t="shared" si="5"/>
        <v>541</v>
      </c>
      <c r="BB164" s="75">
        <f t="shared" si="6"/>
        <v>541</v>
      </c>
      <c r="BC164" s="76" t="str">
        <f t="shared" si="7"/>
        <v>INR  Five Hundred &amp; Forty One  Only</v>
      </c>
      <c r="HZ164" s="18"/>
      <c r="IA164" s="18">
        <v>2.51</v>
      </c>
      <c r="IB164" s="18" t="s">
        <v>393</v>
      </c>
      <c r="IC164" s="18" t="s">
        <v>297</v>
      </c>
      <c r="ID164" s="18">
        <v>10</v>
      </c>
      <c r="IE164" s="17" t="s">
        <v>215</v>
      </c>
    </row>
    <row r="165" spans="1:238" s="17" customFormat="1" ht="34.5" customHeight="1">
      <c r="A165" s="32">
        <v>2.52</v>
      </c>
      <c r="B165" s="60" t="s">
        <v>187</v>
      </c>
      <c r="C165" s="58" t="s">
        <v>298</v>
      </c>
      <c r="D165" s="77"/>
      <c r="E165" s="78"/>
      <c r="F165" s="78"/>
      <c r="G165" s="78"/>
      <c r="H165" s="78"/>
      <c r="I165" s="78"/>
      <c r="J165" s="78"/>
      <c r="K165" s="78"/>
      <c r="L165" s="78"/>
      <c r="M165" s="78"/>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80"/>
      <c r="HZ165" s="18"/>
      <c r="IA165" s="18">
        <v>2.52</v>
      </c>
      <c r="IB165" s="18" t="s">
        <v>187</v>
      </c>
      <c r="IC165" s="18" t="s">
        <v>298</v>
      </c>
      <c r="ID165" s="18"/>
    </row>
    <row r="166" spans="1:238" s="17" customFormat="1" ht="47.25">
      <c r="A166" s="32">
        <v>2.53</v>
      </c>
      <c r="B166" s="60" t="s">
        <v>210</v>
      </c>
      <c r="C166" s="58" t="s">
        <v>299</v>
      </c>
      <c r="D166" s="77"/>
      <c r="E166" s="78"/>
      <c r="F166" s="78"/>
      <c r="G166" s="78"/>
      <c r="H166" s="78"/>
      <c r="I166" s="78"/>
      <c r="J166" s="78"/>
      <c r="K166" s="78"/>
      <c r="L166" s="78"/>
      <c r="M166" s="78"/>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80"/>
      <c r="HZ166" s="18"/>
      <c r="IA166" s="18">
        <v>2.53</v>
      </c>
      <c r="IB166" s="18" t="s">
        <v>210</v>
      </c>
      <c r="IC166" s="18" t="s">
        <v>299</v>
      </c>
      <c r="ID166" s="18"/>
    </row>
    <row r="167" spans="1:239" s="17" customFormat="1" ht="24" customHeight="1">
      <c r="A167" s="32">
        <v>2.54</v>
      </c>
      <c r="B167" s="60" t="s">
        <v>445</v>
      </c>
      <c r="C167" s="58" t="s">
        <v>300</v>
      </c>
      <c r="D167" s="63">
        <v>25</v>
      </c>
      <c r="E167" s="64" t="s">
        <v>213</v>
      </c>
      <c r="F167" s="65">
        <v>728.1</v>
      </c>
      <c r="G167" s="66"/>
      <c r="H167" s="67"/>
      <c r="I167" s="68" t="s">
        <v>34</v>
      </c>
      <c r="J167" s="69">
        <f t="shared" si="4"/>
        <v>1</v>
      </c>
      <c r="K167" s="67" t="s">
        <v>35</v>
      </c>
      <c r="L167" s="67" t="s">
        <v>4</v>
      </c>
      <c r="M167" s="70"/>
      <c r="N167" s="71"/>
      <c r="O167" s="71"/>
      <c r="P167" s="72"/>
      <c r="Q167" s="71"/>
      <c r="R167" s="71"/>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3"/>
      <c r="BA167" s="74">
        <f t="shared" si="5"/>
        <v>18203</v>
      </c>
      <c r="BB167" s="75">
        <f t="shared" si="6"/>
        <v>18203</v>
      </c>
      <c r="BC167" s="76" t="str">
        <f t="shared" si="7"/>
        <v>INR  Eighteen Thousand Two Hundred &amp; Three  Only</v>
      </c>
      <c r="HZ167" s="18"/>
      <c r="IA167" s="18">
        <v>2.54</v>
      </c>
      <c r="IB167" s="18" t="s">
        <v>445</v>
      </c>
      <c r="IC167" s="18" t="s">
        <v>300</v>
      </c>
      <c r="ID167" s="18">
        <v>25</v>
      </c>
      <c r="IE167" s="17" t="s">
        <v>213</v>
      </c>
    </row>
    <row r="168" spans="1:238" s="17" customFormat="1" ht="47.25">
      <c r="A168" s="32">
        <v>2.55</v>
      </c>
      <c r="B168" s="60" t="s">
        <v>211</v>
      </c>
      <c r="C168" s="58" t="s">
        <v>301</v>
      </c>
      <c r="D168" s="77"/>
      <c r="E168" s="78"/>
      <c r="F168" s="78"/>
      <c r="G168" s="78"/>
      <c r="H168" s="78"/>
      <c r="I168" s="78"/>
      <c r="J168" s="78"/>
      <c r="K168" s="78"/>
      <c r="L168" s="78"/>
      <c r="M168" s="78"/>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80"/>
      <c r="HZ168" s="18"/>
      <c r="IA168" s="18">
        <v>2.55</v>
      </c>
      <c r="IB168" s="18" t="s">
        <v>211</v>
      </c>
      <c r="IC168" s="18" t="s">
        <v>301</v>
      </c>
      <c r="ID168" s="18"/>
    </row>
    <row r="169" spans="1:239" s="17" customFormat="1" ht="27" customHeight="1">
      <c r="A169" s="32">
        <v>2.56</v>
      </c>
      <c r="B169" s="60" t="s">
        <v>446</v>
      </c>
      <c r="C169" s="58" t="s">
        <v>302</v>
      </c>
      <c r="D169" s="63">
        <v>25</v>
      </c>
      <c r="E169" s="64" t="s">
        <v>213</v>
      </c>
      <c r="F169" s="65">
        <v>1119.42</v>
      </c>
      <c r="G169" s="66"/>
      <c r="H169" s="67"/>
      <c r="I169" s="68" t="s">
        <v>34</v>
      </c>
      <c r="J169" s="69">
        <f t="shared" si="4"/>
        <v>1</v>
      </c>
      <c r="K169" s="67" t="s">
        <v>35</v>
      </c>
      <c r="L169" s="67" t="s">
        <v>4</v>
      </c>
      <c r="M169" s="70"/>
      <c r="N169" s="71"/>
      <c r="O169" s="71"/>
      <c r="P169" s="72"/>
      <c r="Q169" s="71"/>
      <c r="R169" s="71"/>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3"/>
      <c r="BA169" s="74">
        <f t="shared" si="5"/>
        <v>27986</v>
      </c>
      <c r="BB169" s="75">
        <f t="shared" si="6"/>
        <v>27986</v>
      </c>
      <c r="BC169" s="76" t="str">
        <f t="shared" si="7"/>
        <v>INR  Twenty Seven Thousand Nine Hundred &amp; Eighty Six  Only</v>
      </c>
      <c r="HZ169" s="18"/>
      <c r="IA169" s="18">
        <v>2.56</v>
      </c>
      <c r="IB169" s="18" t="s">
        <v>446</v>
      </c>
      <c r="IC169" s="18" t="s">
        <v>302</v>
      </c>
      <c r="ID169" s="18">
        <v>25</v>
      </c>
      <c r="IE169" s="17" t="s">
        <v>213</v>
      </c>
    </row>
    <row r="170" spans="1:238" s="17" customFormat="1" ht="24" customHeight="1">
      <c r="A170" s="32">
        <v>2.57</v>
      </c>
      <c r="B170" s="60" t="s">
        <v>394</v>
      </c>
      <c r="C170" s="58" t="s">
        <v>303</v>
      </c>
      <c r="D170" s="77"/>
      <c r="E170" s="78"/>
      <c r="F170" s="78"/>
      <c r="G170" s="78"/>
      <c r="H170" s="78"/>
      <c r="I170" s="78"/>
      <c r="J170" s="78"/>
      <c r="K170" s="78"/>
      <c r="L170" s="78"/>
      <c r="M170" s="78"/>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80"/>
      <c r="HZ170" s="18"/>
      <c r="IA170" s="18">
        <v>2.57</v>
      </c>
      <c r="IB170" s="18" t="s">
        <v>394</v>
      </c>
      <c r="IC170" s="18" t="s">
        <v>303</v>
      </c>
      <c r="ID170" s="18"/>
    </row>
    <row r="171" spans="1:238" s="17" customFormat="1" ht="15.75">
      <c r="A171" s="32">
        <v>2.58</v>
      </c>
      <c r="B171" s="60" t="s">
        <v>395</v>
      </c>
      <c r="C171" s="58" t="s">
        <v>304</v>
      </c>
      <c r="D171" s="77"/>
      <c r="E171" s="78"/>
      <c r="F171" s="78"/>
      <c r="G171" s="78"/>
      <c r="H171" s="78"/>
      <c r="I171" s="78"/>
      <c r="J171" s="78"/>
      <c r="K171" s="78"/>
      <c r="L171" s="78"/>
      <c r="M171" s="78"/>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80"/>
      <c r="HZ171" s="18"/>
      <c r="IA171" s="18">
        <v>2.58</v>
      </c>
      <c r="IB171" s="18" t="s">
        <v>395</v>
      </c>
      <c r="IC171" s="18" t="s">
        <v>304</v>
      </c>
      <c r="ID171" s="18"/>
    </row>
    <row r="172" spans="1:239" s="17" customFormat="1" ht="31.5">
      <c r="A172" s="32">
        <v>2.59</v>
      </c>
      <c r="B172" s="60" t="s">
        <v>188</v>
      </c>
      <c r="C172" s="58" t="s">
        <v>305</v>
      </c>
      <c r="D172" s="63">
        <v>2</v>
      </c>
      <c r="E172" s="64" t="s">
        <v>215</v>
      </c>
      <c r="F172" s="65">
        <v>2151.29</v>
      </c>
      <c r="G172" s="66"/>
      <c r="H172" s="67"/>
      <c r="I172" s="68" t="s">
        <v>34</v>
      </c>
      <c r="J172" s="69">
        <f t="shared" si="4"/>
        <v>1</v>
      </c>
      <c r="K172" s="67" t="s">
        <v>35</v>
      </c>
      <c r="L172" s="67" t="s">
        <v>4</v>
      </c>
      <c r="M172" s="70"/>
      <c r="N172" s="71"/>
      <c r="O172" s="71"/>
      <c r="P172" s="72"/>
      <c r="Q172" s="71"/>
      <c r="R172" s="71"/>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3"/>
      <c r="BA172" s="74">
        <f t="shared" si="5"/>
        <v>4303</v>
      </c>
      <c r="BB172" s="75">
        <f t="shared" si="6"/>
        <v>4303</v>
      </c>
      <c r="BC172" s="76" t="str">
        <f t="shared" si="7"/>
        <v>INR  Four Thousand Three Hundred &amp; Three  Only</v>
      </c>
      <c r="HZ172" s="18"/>
      <c r="IA172" s="18">
        <v>2.59</v>
      </c>
      <c r="IB172" s="18" t="s">
        <v>188</v>
      </c>
      <c r="IC172" s="18" t="s">
        <v>305</v>
      </c>
      <c r="ID172" s="18">
        <v>2</v>
      </c>
      <c r="IE172" s="17" t="s">
        <v>215</v>
      </c>
    </row>
    <row r="173" spans="1:238" s="17" customFormat="1" ht="157.5">
      <c r="A173" s="32">
        <v>2.6</v>
      </c>
      <c r="B173" s="60" t="s">
        <v>447</v>
      </c>
      <c r="C173" s="58" t="s">
        <v>306</v>
      </c>
      <c r="D173" s="77"/>
      <c r="E173" s="78"/>
      <c r="F173" s="78"/>
      <c r="G173" s="78"/>
      <c r="H173" s="78"/>
      <c r="I173" s="78"/>
      <c r="J173" s="78"/>
      <c r="K173" s="78"/>
      <c r="L173" s="78"/>
      <c r="M173" s="78"/>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80"/>
      <c r="HZ173" s="18"/>
      <c r="IA173" s="18">
        <v>2.6</v>
      </c>
      <c r="IB173" s="18" t="s">
        <v>447</v>
      </c>
      <c r="IC173" s="18" t="s">
        <v>306</v>
      </c>
      <c r="ID173" s="18"/>
    </row>
    <row r="174" spans="1:238" s="17" customFormat="1" ht="27" customHeight="1">
      <c r="A174" s="32">
        <v>2.61</v>
      </c>
      <c r="B174" s="60" t="s">
        <v>448</v>
      </c>
      <c r="C174" s="58" t="s">
        <v>307</v>
      </c>
      <c r="D174" s="77"/>
      <c r="E174" s="78"/>
      <c r="F174" s="78"/>
      <c r="G174" s="78"/>
      <c r="H174" s="78"/>
      <c r="I174" s="78"/>
      <c r="J174" s="78"/>
      <c r="K174" s="78"/>
      <c r="L174" s="78"/>
      <c r="M174" s="78"/>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80"/>
      <c r="HZ174" s="18"/>
      <c r="IA174" s="18">
        <v>2.61</v>
      </c>
      <c r="IB174" s="18" t="s">
        <v>448</v>
      </c>
      <c r="IC174" s="18" t="s">
        <v>307</v>
      </c>
      <c r="ID174" s="18"/>
    </row>
    <row r="175" spans="1:239" s="17" customFormat="1" ht="31.5">
      <c r="A175" s="32">
        <v>2.62</v>
      </c>
      <c r="B175" s="60" t="s">
        <v>188</v>
      </c>
      <c r="C175" s="58" t="s">
        <v>308</v>
      </c>
      <c r="D175" s="63">
        <v>3</v>
      </c>
      <c r="E175" s="64" t="s">
        <v>215</v>
      </c>
      <c r="F175" s="65">
        <v>10247.35</v>
      </c>
      <c r="G175" s="66"/>
      <c r="H175" s="67"/>
      <c r="I175" s="68" t="s">
        <v>34</v>
      </c>
      <c r="J175" s="69">
        <f t="shared" si="4"/>
        <v>1</v>
      </c>
      <c r="K175" s="67" t="s">
        <v>35</v>
      </c>
      <c r="L175" s="67" t="s">
        <v>4</v>
      </c>
      <c r="M175" s="70"/>
      <c r="N175" s="71"/>
      <c r="O175" s="71"/>
      <c r="P175" s="72"/>
      <c r="Q175" s="71"/>
      <c r="R175" s="71"/>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3"/>
      <c r="BA175" s="74">
        <f t="shared" si="5"/>
        <v>30742</v>
      </c>
      <c r="BB175" s="75">
        <f t="shared" si="6"/>
        <v>30742</v>
      </c>
      <c r="BC175" s="76" t="str">
        <f t="shared" si="7"/>
        <v>INR  Thirty Thousand Seven Hundred &amp; Forty Two  Only</v>
      </c>
      <c r="HZ175" s="18"/>
      <c r="IA175" s="18">
        <v>2.62</v>
      </c>
      <c r="IB175" s="18" t="s">
        <v>188</v>
      </c>
      <c r="IC175" s="18" t="s">
        <v>308</v>
      </c>
      <c r="ID175" s="18">
        <v>3</v>
      </c>
      <c r="IE175" s="17" t="s">
        <v>215</v>
      </c>
    </row>
    <row r="176" spans="1:238" s="17" customFormat="1" ht="24.75" customHeight="1">
      <c r="A176" s="32">
        <v>2.63</v>
      </c>
      <c r="B176" s="60" t="s">
        <v>449</v>
      </c>
      <c r="C176" s="58" t="s">
        <v>309</v>
      </c>
      <c r="D176" s="77"/>
      <c r="E176" s="78"/>
      <c r="F176" s="78"/>
      <c r="G176" s="78"/>
      <c r="H176" s="78"/>
      <c r="I176" s="78"/>
      <c r="J176" s="78"/>
      <c r="K176" s="78"/>
      <c r="L176" s="78"/>
      <c r="M176" s="78"/>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80"/>
      <c r="HZ176" s="18"/>
      <c r="IA176" s="18">
        <v>2.63</v>
      </c>
      <c r="IB176" s="18" t="s">
        <v>449</v>
      </c>
      <c r="IC176" s="18" t="s">
        <v>309</v>
      </c>
      <c r="ID176" s="18"/>
    </row>
    <row r="177" spans="1:238" s="17" customFormat="1" ht="15.75">
      <c r="A177" s="32">
        <v>2.64</v>
      </c>
      <c r="B177" s="60" t="s">
        <v>450</v>
      </c>
      <c r="C177" s="58" t="s">
        <v>310</v>
      </c>
      <c r="D177" s="77"/>
      <c r="E177" s="78"/>
      <c r="F177" s="78"/>
      <c r="G177" s="78"/>
      <c r="H177" s="78"/>
      <c r="I177" s="78"/>
      <c r="J177" s="78"/>
      <c r="K177" s="78"/>
      <c r="L177" s="78"/>
      <c r="M177" s="78"/>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80"/>
      <c r="HZ177" s="18"/>
      <c r="IA177" s="18">
        <v>2.64</v>
      </c>
      <c r="IB177" s="18" t="s">
        <v>450</v>
      </c>
      <c r="IC177" s="18" t="s">
        <v>310</v>
      </c>
      <c r="ID177" s="18"/>
    </row>
    <row r="178" spans="1:239" s="17" customFormat="1" ht="37.5" customHeight="1">
      <c r="A178" s="32">
        <v>2.65</v>
      </c>
      <c r="B178" s="60" t="s">
        <v>188</v>
      </c>
      <c r="C178" s="58" t="s">
        <v>311</v>
      </c>
      <c r="D178" s="63">
        <v>1</v>
      </c>
      <c r="E178" s="64" t="s">
        <v>213</v>
      </c>
      <c r="F178" s="65">
        <v>7126.22</v>
      </c>
      <c r="G178" s="66"/>
      <c r="H178" s="67"/>
      <c r="I178" s="68" t="s">
        <v>34</v>
      </c>
      <c r="J178" s="69">
        <f t="shared" si="4"/>
        <v>1</v>
      </c>
      <c r="K178" s="67" t="s">
        <v>35</v>
      </c>
      <c r="L178" s="67" t="s">
        <v>4</v>
      </c>
      <c r="M178" s="70"/>
      <c r="N178" s="71"/>
      <c r="O178" s="71"/>
      <c r="P178" s="72"/>
      <c r="Q178" s="71"/>
      <c r="R178" s="71"/>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3"/>
      <c r="BA178" s="74">
        <f t="shared" si="5"/>
        <v>7126</v>
      </c>
      <c r="BB178" s="75">
        <f t="shared" si="6"/>
        <v>7126</v>
      </c>
      <c r="BC178" s="76" t="str">
        <f t="shared" si="7"/>
        <v>INR  Seven Thousand One Hundred &amp; Twenty Six  Only</v>
      </c>
      <c r="HZ178" s="18"/>
      <c r="IA178" s="18">
        <v>2.65</v>
      </c>
      <c r="IB178" s="18" t="s">
        <v>188</v>
      </c>
      <c r="IC178" s="18" t="s">
        <v>311</v>
      </c>
      <c r="ID178" s="18">
        <v>1</v>
      </c>
      <c r="IE178" s="17" t="s">
        <v>213</v>
      </c>
    </row>
    <row r="179" spans="1:238" s="17" customFormat="1" ht="33" customHeight="1">
      <c r="A179" s="32">
        <v>2.66</v>
      </c>
      <c r="B179" s="60" t="s">
        <v>142</v>
      </c>
      <c r="C179" s="58" t="s">
        <v>312</v>
      </c>
      <c r="D179" s="77"/>
      <c r="E179" s="78"/>
      <c r="F179" s="78"/>
      <c r="G179" s="78"/>
      <c r="H179" s="78"/>
      <c r="I179" s="78"/>
      <c r="J179" s="78"/>
      <c r="K179" s="78"/>
      <c r="L179" s="78"/>
      <c r="M179" s="78"/>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80"/>
      <c r="HZ179" s="18"/>
      <c r="IA179" s="18">
        <v>2.66</v>
      </c>
      <c r="IB179" s="18" t="s">
        <v>142</v>
      </c>
      <c r="IC179" s="18" t="s">
        <v>312</v>
      </c>
      <c r="ID179" s="18"/>
    </row>
    <row r="180" spans="1:238" s="17" customFormat="1" ht="29.25" customHeight="1">
      <c r="A180" s="32">
        <v>2.67</v>
      </c>
      <c r="B180" s="60" t="s">
        <v>396</v>
      </c>
      <c r="C180" s="58" t="s">
        <v>313</v>
      </c>
      <c r="D180" s="77"/>
      <c r="E180" s="78"/>
      <c r="F180" s="78"/>
      <c r="G180" s="78"/>
      <c r="H180" s="78"/>
      <c r="I180" s="78"/>
      <c r="J180" s="78"/>
      <c r="K180" s="78"/>
      <c r="L180" s="78"/>
      <c r="M180" s="78"/>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80"/>
      <c r="HZ180" s="18"/>
      <c r="IA180" s="18">
        <v>2.67</v>
      </c>
      <c r="IB180" s="18" t="s">
        <v>396</v>
      </c>
      <c r="IC180" s="18" t="s">
        <v>313</v>
      </c>
      <c r="ID180" s="18"/>
    </row>
    <row r="181" spans="1:238" s="17" customFormat="1" ht="15.75">
      <c r="A181" s="32">
        <v>2.68</v>
      </c>
      <c r="B181" s="60" t="s">
        <v>397</v>
      </c>
      <c r="C181" s="58" t="s">
        <v>314</v>
      </c>
      <c r="D181" s="77"/>
      <c r="E181" s="78"/>
      <c r="F181" s="78"/>
      <c r="G181" s="78"/>
      <c r="H181" s="78"/>
      <c r="I181" s="78"/>
      <c r="J181" s="78"/>
      <c r="K181" s="78"/>
      <c r="L181" s="78"/>
      <c r="M181" s="78"/>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80"/>
      <c r="HZ181" s="18"/>
      <c r="IA181" s="18">
        <v>2.68</v>
      </c>
      <c r="IB181" s="18" t="s">
        <v>397</v>
      </c>
      <c r="IC181" s="18" t="s">
        <v>314</v>
      </c>
      <c r="ID181" s="18"/>
    </row>
    <row r="182" spans="1:239" s="17" customFormat="1" ht="36" customHeight="1">
      <c r="A182" s="32">
        <v>2.69</v>
      </c>
      <c r="B182" s="60" t="s">
        <v>398</v>
      </c>
      <c r="C182" s="58" t="s">
        <v>315</v>
      </c>
      <c r="D182" s="63">
        <v>100</v>
      </c>
      <c r="E182" s="64" t="s">
        <v>214</v>
      </c>
      <c r="F182" s="65">
        <v>408.86</v>
      </c>
      <c r="G182" s="66"/>
      <c r="H182" s="67"/>
      <c r="I182" s="68" t="s">
        <v>34</v>
      </c>
      <c r="J182" s="69">
        <f t="shared" si="4"/>
        <v>1</v>
      </c>
      <c r="K182" s="67" t="s">
        <v>35</v>
      </c>
      <c r="L182" s="67" t="s">
        <v>4</v>
      </c>
      <c r="M182" s="70"/>
      <c r="N182" s="71"/>
      <c r="O182" s="71"/>
      <c r="P182" s="72"/>
      <c r="Q182" s="71"/>
      <c r="R182" s="71"/>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3"/>
      <c r="BA182" s="74">
        <f t="shared" si="5"/>
        <v>40886</v>
      </c>
      <c r="BB182" s="75">
        <f t="shared" si="6"/>
        <v>40886</v>
      </c>
      <c r="BC182" s="76" t="str">
        <f t="shared" si="7"/>
        <v>INR  Forty Thousand Eight Hundred &amp; Eighty Six  Only</v>
      </c>
      <c r="HZ182" s="18"/>
      <c r="IA182" s="18">
        <v>2.69</v>
      </c>
      <c r="IB182" s="18" t="s">
        <v>398</v>
      </c>
      <c r="IC182" s="18" t="s">
        <v>315</v>
      </c>
      <c r="ID182" s="18">
        <v>100</v>
      </c>
      <c r="IE182" s="17" t="s">
        <v>214</v>
      </c>
    </row>
    <row r="183" spans="1:238" s="17" customFormat="1" ht="63">
      <c r="A183" s="32">
        <v>2.7</v>
      </c>
      <c r="B183" s="60" t="s">
        <v>399</v>
      </c>
      <c r="C183" s="58" t="s">
        <v>316</v>
      </c>
      <c r="D183" s="77"/>
      <c r="E183" s="78"/>
      <c r="F183" s="78"/>
      <c r="G183" s="78"/>
      <c r="H183" s="78"/>
      <c r="I183" s="78"/>
      <c r="J183" s="78"/>
      <c r="K183" s="78"/>
      <c r="L183" s="78"/>
      <c r="M183" s="78"/>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80"/>
      <c r="HZ183" s="18"/>
      <c r="IA183" s="18">
        <v>2.7</v>
      </c>
      <c r="IB183" s="18" t="s">
        <v>399</v>
      </c>
      <c r="IC183" s="18" t="s">
        <v>316</v>
      </c>
      <c r="ID183" s="18"/>
    </row>
    <row r="184" spans="1:239" s="17" customFormat="1" ht="31.5">
      <c r="A184" s="32">
        <v>2.71</v>
      </c>
      <c r="B184" s="60" t="s">
        <v>398</v>
      </c>
      <c r="C184" s="58" t="s">
        <v>317</v>
      </c>
      <c r="D184" s="63">
        <v>55</v>
      </c>
      <c r="E184" s="64" t="s">
        <v>214</v>
      </c>
      <c r="F184" s="65">
        <v>495.22</v>
      </c>
      <c r="G184" s="66"/>
      <c r="H184" s="67"/>
      <c r="I184" s="68" t="s">
        <v>34</v>
      </c>
      <c r="J184" s="69">
        <f t="shared" si="4"/>
        <v>1</v>
      </c>
      <c r="K184" s="67" t="s">
        <v>35</v>
      </c>
      <c r="L184" s="67" t="s">
        <v>4</v>
      </c>
      <c r="M184" s="70"/>
      <c r="N184" s="71"/>
      <c r="O184" s="71"/>
      <c r="P184" s="72"/>
      <c r="Q184" s="71"/>
      <c r="R184" s="71"/>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3"/>
      <c r="BA184" s="74">
        <f t="shared" si="5"/>
        <v>27237</v>
      </c>
      <c r="BB184" s="75">
        <f t="shared" si="6"/>
        <v>27237</v>
      </c>
      <c r="BC184" s="76" t="str">
        <f t="shared" si="7"/>
        <v>INR  Twenty Seven Thousand Two Hundred &amp; Thirty Seven  Only</v>
      </c>
      <c r="HZ184" s="18"/>
      <c r="IA184" s="18">
        <v>2.71</v>
      </c>
      <c r="IB184" s="18" t="s">
        <v>398</v>
      </c>
      <c r="IC184" s="18" t="s">
        <v>317</v>
      </c>
      <c r="ID184" s="18">
        <v>55</v>
      </c>
      <c r="IE184" s="17" t="s">
        <v>214</v>
      </c>
    </row>
    <row r="185" spans="1:238" s="17" customFormat="1" ht="24" customHeight="1">
      <c r="A185" s="32">
        <v>2.72</v>
      </c>
      <c r="B185" s="60" t="s">
        <v>185</v>
      </c>
      <c r="C185" s="58" t="s">
        <v>318</v>
      </c>
      <c r="D185" s="77"/>
      <c r="E185" s="78"/>
      <c r="F185" s="78"/>
      <c r="G185" s="78"/>
      <c r="H185" s="78"/>
      <c r="I185" s="78"/>
      <c r="J185" s="78"/>
      <c r="K185" s="78"/>
      <c r="L185" s="78"/>
      <c r="M185" s="78"/>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80"/>
      <c r="HZ185" s="18"/>
      <c r="IA185" s="18">
        <v>2.72</v>
      </c>
      <c r="IB185" s="18" t="s">
        <v>185</v>
      </c>
      <c r="IC185" s="18" t="s">
        <v>318</v>
      </c>
      <c r="ID185" s="18"/>
    </row>
    <row r="186" spans="1:239" s="17" customFormat="1" ht="31.5">
      <c r="A186" s="32">
        <v>2.73</v>
      </c>
      <c r="B186" s="60" t="s">
        <v>451</v>
      </c>
      <c r="C186" s="58" t="s">
        <v>319</v>
      </c>
      <c r="D186" s="63">
        <v>20</v>
      </c>
      <c r="E186" s="64" t="s">
        <v>212</v>
      </c>
      <c r="F186" s="65">
        <v>1162.25</v>
      </c>
      <c r="G186" s="66"/>
      <c r="H186" s="67"/>
      <c r="I186" s="68" t="s">
        <v>34</v>
      </c>
      <c r="J186" s="69">
        <f t="shared" si="4"/>
        <v>1</v>
      </c>
      <c r="K186" s="67" t="s">
        <v>35</v>
      </c>
      <c r="L186" s="67" t="s">
        <v>4</v>
      </c>
      <c r="M186" s="70"/>
      <c r="N186" s="71"/>
      <c r="O186" s="71"/>
      <c r="P186" s="72"/>
      <c r="Q186" s="71"/>
      <c r="R186" s="71"/>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3"/>
      <c r="BA186" s="74">
        <f t="shared" si="5"/>
        <v>23245</v>
      </c>
      <c r="BB186" s="75">
        <f t="shared" si="6"/>
        <v>23245</v>
      </c>
      <c r="BC186" s="76" t="str">
        <f t="shared" si="7"/>
        <v>INR  Twenty Three Thousand Two Hundred &amp; Forty Five  Only</v>
      </c>
      <c r="HZ186" s="18"/>
      <c r="IA186" s="18">
        <v>2.73</v>
      </c>
      <c r="IB186" s="18" t="s">
        <v>451</v>
      </c>
      <c r="IC186" s="18" t="s">
        <v>319</v>
      </c>
      <c r="ID186" s="18">
        <v>20</v>
      </c>
      <c r="IE186" s="17" t="s">
        <v>212</v>
      </c>
    </row>
    <row r="187" spans="1:238" s="17" customFormat="1" ht="63">
      <c r="A187" s="32">
        <v>2.74</v>
      </c>
      <c r="B187" s="60" t="s">
        <v>452</v>
      </c>
      <c r="C187" s="58" t="s">
        <v>320</v>
      </c>
      <c r="D187" s="77"/>
      <c r="E187" s="78"/>
      <c r="F187" s="78"/>
      <c r="G187" s="78"/>
      <c r="H187" s="78"/>
      <c r="I187" s="78"/>
      <c r="J187" s="78"/>
      <c r="K187" s="78"/>
      <c r="L187" s="78"/>
      <c r="M187" s="78"/>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80"/>
      <c r="HZ187" s="18"/>
      <c r="IA187" s="18">
        <v>2.74</v>
      </c>
      <c r="IB187" s="18" t="s">
        <v>452</v>
      </c>
      <c r="IC187" s="18" t="s">
        <v>320</v>
      </c>
      <c r="ID187" s="18"/>
    </row>
    <row r="188" spans="1:239" s="17" customFormat="1" ht="15.75">
      <c r="A188" s="32">
        <v>2.75</v>
      </c>
      <c r="B188" s="60" t="s">
        <v>453</v>
      </c>
      <c r="C188" s="58" t="s">
        <v>321</v>
      </c>
      <c r="D188" s="63">
        <v>28</v>
      </c>
      <c r="E188" s="64" t="s">
        <v>215</v>
      </c>
      <c r="F188" s="65">
        <v>288.65</v>
      </c>
      <c r="G188" s="66"/>
      <c r="H188" s="67"/>
      <c r="I188" s="68" t="s">
        <v>34</v>
      </c>
      <c r="J188" s="69">
        <f t="shared" si="4"/>
        <v>1</v>
      </c>
      <c r="K188" s="67" t="s">
        <v>35</v>
      </c>
      <c r="L188" s="67" t="s">
        <v>4</v>
      </c>
      <c r="M188" s="70"/>
      <c r="N188" s="71"/>
      <c r="O188" s="71"/>
      <c r="P188" s="72"/>
      <c r="Q188" s="71"/>
      <c r="R188" s="71"/>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3"/>
      <c r="BA188" s="74">
        <f t="shared" si="5"/>
        <v>8082</v>
      </c>
      <c r="BB188" s="75">
        <f t="shared" si="6"/>
        <v>8082</v>
      </c>
      <c r="BC188" s="76" t="str">
        <f t="shared" si="7"/>
        <v>INR  Eight Thousand  &amp;Eighty Two  Only</v>
      </c>
      <c r="HZ188" s="18"/>
      <c r="IA188" s="18">
        <v>2.75</v>
      </c>
      <c r="IB188" s="18" t="s">
        <v>453</v>
      </c>
      <c r="IC188" s="18" t="s">
        <v>321</v>
      </c>
      <c r="ID188" s="18">
        <v>28</v>
      </c>
      <c r="IE188" s="17" t="s">
        <v>215</v>
      </c>
    </row>
    <row r="189" spans="1:238" s="17" customFormat="1" ht="23.25" customHeight="1">
      <c r="A189" s="32">
        <v>2.76</v>
      </c>
      <c r="B189" s="60" t="s">
        <v>400</v>
      </c>
      <c r="C189" s="58" t="s">
        <v>322</v>
      </c>
      <c r="D189" s="77"/>
      <c r="E189" s="78"/>
      <c r="F189" s="78"/>
      <c r="G189" s="78"/>
      <c r="H189" s="78"/>
      <c r="I189" s="78"/>
      <c r="J189" s="78"/>
      <c r="K189" s="78"/>
      <c r="L189" s="78"/>
      <c r="M189" s="78"/>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80"/>
      <c r="HZ189" s="18"/>
      <c r="IA189" s="18">
        <v>2.76</v>
      </c>
      <c r="IB189" s="18" t="s">
        <v>400</v>
      </c>
      <c r="IC189" s="18" t="s">
        <v>322</v>
      </c>
      <c r="ID189" s="18"/>
    </row>
    <row r="190" spans="1:239" s="17" customFormat="1" ht="15.75">
      <c r="A190" s="32">
        <v>2.77</v>
      </c>
      <c r="B190" s="60" t="s">
        <v>401</v>
      </c>
      <c r="C190" s="58" t="s">
        <v>323</v>
      </c>
      <c r="D190" s="63">
        <v>14</v>
      </c>
      <c r="E190" s="64" t="s">
        <v>215</v>
      </c>
      <c r="F190" s="65">
        <v>69.93</v>
      </c>
      <c r="G190" s="66"/>
      <c r="H190" s="67"/>
      <c r="I190" s="68" t="s">
        <v>34</v>
      </c>
      <c r="J190" s="69">
        <f t="shared" si="4"/>
        <v>1</v>
      </c>
      <c r="K190" s="67" t="s">
        <v>35</v>
      </c>
      <c r="L190" s="67" t="s">
        <v>4</v>
      </c>
      <c r="M190" s="70"/>
      <c r="N190" s="71"/>
      <c r="O190" s="71"/>
      <c r="P190" s="72"/>
      <c r="Q190" s="71"/>
      <c r="R190" s="71"/>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3"/>
      <c r="BA190" s="74">
        <f t="shared" si="5"/>
        <v>979</v>
      </c>
      <c r="BB190" s="75">
        <f t="shared" si="6"/>
        <v>979</v>
      </c>
      <c r="BC190" s="76" t="str">
        <f t="shared" si="7"/>
        <v>INR  Nine Hundred &amp; Seventy Nine  Only</v>
      </c>
      <c r="HZ190" s="18"/>
      <c r="IA190" s="18">
        <v>2.77</v>
      </c>
      <c r="IB190" s="18" t="s">
        <v>401</v>
      </c>
      <c r="IC190" s="18" t="s">
        <v>323</v>
      </c>
      <c r="ID190" s="18">
        <v>14</v>
      </c>
      <c r="IE190" s="17" t="s">
        <v>215</v>
      </c>
    </row>
    <row r="191" spans="1:238" s="17" customFormat="1" ht="26.25" customHeight="1">
      <c r="A191" s="32">
        <v>2.78</v>
      </c>
      <c r="B191" s="60" t="s">
        <v>186</v>
      </c>
      <c r="C191" s="58" t="s">
        <v>324</v>
      </c>
      <c r="D191" s="77"/>
      <c r="E191" s="78"/>
      <c r="F191" s="78"/>
      <c r="G191" s="78"/>
      <c r="H191" s="78"/>
      <c r="I191" s="78"/>
      <c r="J191" s="78"/>
      <c r="K191" s="78"/>
      <c r="L191" s="78"/>
      <c r="M191" s="78"/>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80"/>
      <c r="HZ191" s="18"/>
      <c r="IA191" s="18">
        <v>2.78</v>
      </c>
      <c r="IB191" s="18" t="s">
        <v>186</v>
      </c>
      <c r="IC191" s="18" t="s">
        <v>324</v>
      </c>
      <c r="ID191" s="18"/>
    </row>
    <row r="192" spans="1:239" s="17" customFormat="1" ht="173.25">
      <c r="A192" s="32">
        <v>2.79</v>
      </c>
      <c r="B192" s="60" t="s">
        <v>454</v>
      </c>
      <c r="C192" s="58" t="s">
        <v>325</v>
      </c>
      <c r="D192" s="63">
        <v>20</v>
      </c>
      <c r="E192" s="64" t="s">
        <v>212</v>
      </c>
      <c r="F192" s="65">
        <v>452.96</v>
      </c>
      <c r="G192" s="66"/>
      <c r="H192" s="67"/>
      <c r="I192" s="68" t="s">
        <v>34</v>
      </c>
      <c r="J192" s="69">
        <f t="shared" si="4"/>
        <v>1</v>
      </c>
      <c r="K192" s="67" t="s">
        <v>35</v>
      </c>
      <c r="L192" s="67" t="s">
        <v>4</v>
      </c>
      <c r="M192" s="70"/>
      <c r="N192" s="71"/>
      <c r="O192" s="71"/>
      <c r="P192" s="72"/>
      <c r="Q192" s="71"/>
      <c r="R192" s="71"/>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3"/>
      <c r="BA192" s="74">
        <f t="shared" si="5"/>
        <v>9059</v>
      </c>
      <c r="BB192" s="75">
        <f t="shared" si="6"/>
        <v>9059</v>
      </c>
      <c r="BC192" s="76" t="str">
        <f t="shared" si="7"/>
        <v>INR  Nine Thousand  &amp;Fifty Nine  Only</v>
      </c>
      <c r="HZ192" s="18"/>
      <c r="IA192" s="18">
        <v>2.79</v>
      </c>
      <c r="IB192" s="18" t="s">
        <v>454</v>
      </c>
      <c r="IC192" s="18" t="s">
        <v>325</v>
      </c>
      <c r="ID192" s="18">
        <v>20</v>
      </c>
      <c r="IE192" s="17" t="s">
        <v>212</v>
      </c>
    </row>
    <row r="193" spans="1:238" s="17" customFormat="1" ht="37.5" customHeight="1">
      <c r="A193" s="32">
        <v>2.8</v>
      </c>
      <c r="B193" s="60" t="s">
        <v>455</v>
      </c>
      <c r="C193" s="58" t="s">
        <v>326</v>
      </c>
      <c r="D193" s="77"/>
      <c r="E193" s="78"/>
      <c r="F193" s="78"/>
      <c r="G193" s="78"/>
      <c r="H193" s="78"/>
      <c r="I193" s="78"/>
      <c r="J193" s="78"/>
      <c r="K193" s="78"/>
      <c r="L193" s="78"/>
      <c r="M193" s="78"/>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80"/>
      <c r="HZ193" s="18"/>
      <c r="IA193" s="18">
        <v>2.8</v>
      </c>
      <c r="IB193" s="18" t="s">
        <v>455</v>
      </c>
      <c r="IC193" s="18" t="s">
        <v>326</v>
      </c>
      <c r="ID193" s="18"/>
    </row>
    <row r="194" spans="1:239" s="17" customFormat="1" ht="31.5">
      <c r="A194" s="32">
        <v>2.81</v>
      </c>
      <c r="B194" s="60" t="s">
        <v>456</v>
      </c>
      <c r="C194" s="58" t="s">
        <v>327</v>
      </c>
      <c r="D194" s="63">
        <v>20</v>
      </c>
      <c r="E194" s="64" t="s">
        <v>212</v>
      </c>
      <c r="F194" s="65">
        <v>1335.34</v>
      </c>
      <c r="G194" s="66"/>
      <c r="H194" s="67"/>
      <c r="I194" s="68" t="s">
        <v>34</v>
      </c>
      <c r="J194" s="69">
        <f t="shared" si="4"/>
        <v>1</v>
      </c>
      <c r="K194" s="67" t="s">
        <v>35</v>
      </c>
      <c r="L194" s="67" t="s">
        <v>4</v>
      </c>
      <c r="M194" s="70"/>
      <c r="N194" s="71"/>
      <c r="O194" s="71"/>
      <c r="P194" s="72"/>
      <c r="Q194" s="71"/>
      <c r="R194" s="71"/>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3"/>
      <c r="BA194" s="74">
        <f t="shared" si="5"/>
        <v>26707</v>
      </c>
      <c r="BB194" s="75">
        <f t="shared" si="6"/>
        <v>26707</v>
      </c>
      <c r="BC194" s="76" t="str">
        <f t="shared" si="7"/>
        <v>INR  Twenty Six Thousand Seven Hundred &amp; Seven  Only</v>
      </c>
      <c r="HZ194" s="18"/>
      <c r="IA194" s="18">
        <v>2.81</v>
      </c>
      <c r="IB194" s="18" t="s">
        <v>456</v>
      </c>
      <c r="IC194" s="18" t="s">
        <v>327</v>
      </c>
      <c r="ID194" s="18">
        <v>20</v>
      </c>
      <c r="IE194" s="17" t="s">
        <v>212</v>
      </c>
    </row>
    <row r="195" spans="1:238" s="17" customFormat="1" ht="15.75">
      <c r="A195" s="32">
        <v>2.82</v>
      </c>
      <c r="B195" s="60" t="s">
        <v>402</v>
      </c>
      <c r="C195" s="58" t="s">
        <v>328</v>
      </c>
      <c r="D195" s="77"/>
      <c r="E195" s="78"/>
      <c r="F195" s="78"/>
      <c r="G195" s="78"/>
      <c r="H195" s="78"/>
      <c r="I195" s="78"/>
      <c r="J195" s="78"/>
      <c r="K195" s="78"/>
      <c r="L195" s="78"/>
      <c r="M195" s="78"/>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80"/>
      <c r="HZ195" s="18"/>
      <c r="IA195" s="18">
        <v>2.82</v>
      </c>
      <c r="IB195" s="18" t="s">
        <v>402</v>
      </c>
      <c r="IC195" s="18" t="s">
        <v>328</v>
      </c>
      <c r="ID195" s="18"/>
    </row>
    <row r="196" spans="1:239" s="17" customFormat="1" ht="30.75" customHeight="1">
      <c r="A196" s="32">
        <v>2.83</v>
      </c>
      <c r="B196" s="60" t="s">
        <v>403</v>
      </c>
      <c r="C196" s="58" t="s">
        <v>329</v>
      </c>
      <c r="D196" s="63">
        <v>1</v>
      </c>
      <c r="E196" s="64" t="s">
        <v>336</v>
      </c>
      <c r="F196" s="65">
        <v>457.52</v>
      </c>
      <c r="G196" s="66"/>
      <c r="H196" s="67"/>
      <c r="I196" s="68" t="s">
        <v>34</v>
      </c>
      <c r="J196" s="69">
        <f t="shared" si="4"/>
        <v>1</v>
      </c>
      <c r="K196" s="67" t="s">
        <v>35</v>
      </c>
      <c r="L196" s="67" t="s">
        <v>4</v>
      </c>
      <c r="M196" s="70"/>
      <c r="N196" s="71"/>
      <c r="O196" s="71"/>
      <c r="P196" s="72"/>
      <c r="Q196" s="71"/>
      <c r="R196" s="71"/>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3"/>
      <c r="BA196" s="74">
        <f t="shared" si="5"/>
        <v>458</v>
      </c>
      <c r="BB196" s="75">
        <f t="shared" si="6"/>
        <v>458</v>
      </c>
      <c r="BC196" s="76" t="str">
        <f t="shared" si="7"/>
        <v>INR  Four Hundred &amp; Fifty Eight  Only</v>
      </c>
      <c r="HZ196" s="18"/>
      <c r="IA196" s="18">
        <v>2.83</v>
      </c>
      <c r="IB196" s="18" t="s">
        <v>403</v>
      </c>
      <c r="IC196" s="18" t="s">
        <v>329</v>
      </c>
      <c r="ID196" s="18">
        <v>1</v>
      </c>
      <c r="IE196" s="17" t="s">
        <v>336</v>
      </c>
    </row>
    <row r="197" spans="1:239" s="17" customFormat="1" ht="31.5">
      <c r="A197" s="32">
        <v>2.84</v>
      </c>
      <c r="B197" s="60" t="s">
        <v>404</v>
      </c>
      <c r="C197" s="58" t="s">
        <v>330</v>
      </c>
      <c r="D197" s="63">
        <v>4</v>
      </c>
      <c r="E197" s="64" t="s">
        <v>336</v>
      </c>
      <c r="F197" s="65">
        <v>51.62</v>
      </c>
      <c r="G197" s="66"/>
      <c r="H197" s="67"/>
      <c r="I197" s="68" t="s">
        <v>34</v>
      </c>
      <c r="J197" s="69">
        <f t="shared" si="4"/>
        <v>1</v>
      </c>
      <c r="K197" s="67" t="s">
        <v>35</v>
      </c>
      <c r="L197" s="67" t="s">
        <v>4</v>
      </c>
      <c r="M197" s="70"/>
      <c r="N197" s="71"/>
      <c r="O197" s="71"/>
      <c r="P197" s="72"/>
      <c r="Q197" s="71"/>
      <c r="R197" s="71"/>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3"/>
      <c r="BA197" s="74">
        <f t="shared" si="5"/>
        <v>206</v>
      </c>
      <c r="BB197" s="75">
        <f t="shared" si="6"/>
        <v>206</v>
      </c>
      <c r="BC197" s="76" t="str">
        <f t="shared" si="7"/>
        <v>INR  Two Hundred &amp; Six  Only</v>
      </c>
      <c r="HZ197" s="18"/>
      <c r="IA197" s="18">
        <v>2.84</v>
      </c>
      <c r="IB197" s="18" t="s">
        <v>404</v>
      </c>
      <c r="IC197" s="18" t="s">
        <v>330</v>
      </c>
      <c r="ID197" s="18">
        <v>4</v>
      </c>
      <c r="IE197" s="17" t="s">
        <v>336</v>
      </c>
    </row>
    <row r="198" spans="1:239" s="17" customFormat="1" ht="15.75">
      <c r="A198" s="32">
        <v>2.85</v>
      </c>
      <c r="B198" s="60" t="s">
        <v>457</v>
      </c>
      <c r="C198" s="58" t="s">
        <v>331</v>
      </c>
      <c r="D198" s="63">
        <v>2</v>
      </c>
      <c r="E198" s="64" t="s">
        <v>336</v>
      </c>
      <c r="F198" s="65">
        <v>387.13</v>
      </c>
      <c r="G198" s="66"/>
      <c r="H198" s="67"/>
      <c r="I198" s="68" t="s">
        <v>34</v>
      </c>
      <c r="J198" s="69">
        <f t="shared" si="4"/>
        <v>1</v>
      </c>
      <c r="K198" s="67" t="s">
        <v>35</v>
      </c>
      <c r="L198" s="67" t="s">
        <v>4</v>
      </c>
      <c r="M198" s="70"/>
      <c r="N198" s="71"/>
      <c r="O198" s="71"/>
      <c r="P198" s="72"/>
      <c r="Q198" s="71"/>
      <c r="R198" s="71"/>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3"/>
      <c r="BA198" s="74">
        <f t="shared" si="5"/>
        <v>774</v>
      </c>
      <c r="BB198" s="75">
        <f t="shared" si="6"/>
        <v>774</v>
      </c>
      <c r="BC198" s="76" t="str">
        <f t="shared" si="7"/>
        <v>INR  Seven Hundred &amp; Seventy Four  Only</v>
      </c>
      <c r="HZ198" s="18"/>
      <c r="IA198" s="18">
        <v>2.85</v>
      </c>
      <c r="IB198" s="18" t="s">
        <v>457</v>
      </c>
      <c r="IC198" s="18" t="s">
        <v>331</v>
      </c>
      <c r="ID198" s="18">
        <v>2</v>
      </c>
      <c r="IE198" s="17" t="s">
        <v>336</v>
      </c>
    </row>
    <row r="199" spans="1:239" s="17" customFormat="1" ht="69" customHeight="1">
      <c r="A199" s="32">
        <v>2.86</v>
      </c>
      <c r="B199" s="60" t="s">
        <v>405</v>
      </c>
      <c r="C199" s="58" t="s">
        <v>332</v>
      </c>
      <c r="D199" s="63">
        <v>2</v>
      </c>
      <c r="E199" s="64" t="s">
        <v>336</v>
      </c>
      <c r="F199" s="65">
        <v>1730.35</v>
      </c>
      <c r="G199" s="66"/>
      <c r="H199" s="67"/>
      <c r="I199" s="68" t="s">
        <v>34</v>
      </c>
      <c r="J199" s="69">
        <f t="shared" si="4"/>
        <v>1</v>
      </c>
      <c r="K199" s="67" t="s">
        <v>35</v>
      </c>
      <c r="L199" s="67" t="s">
        <v>4</v>
      </c>
      <c r="M199" s="70"/>
      <c r="N199" s="71"/>
      <c r="O199" s="71"/>
      <c r="P199" s="72"/>
      <c r="Q199" s="71"/>
      <c r="R199" s="71"/>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3"/>
      <c r="BA199" s="74">
        <f t="shared" si="5"/>
        <v>3461</v>
      </c>
      <c r="BB199" s="75">
        <f t="shared" si="6"/>
        <v>3461</v>
      </c>
      <c r="BC199" s="76" t="str">
        <f t="shared" si="7"/>
        <v>INR  Three Thousand Four Hundred &amp; Sixty One  Only</v>
      </c>
      <c r="HZ199" s="18"/>
      <c r="IA199" s="18">
        <v>2.86</v>
      </c>
      <c r="IB199" s="24" t="s">
        <v>405</v>
      </c>
      <c r="IC199" s="18" t="s">
        <v>332</v>
      </c>
      <c r="ID199" s="18">
        <v>2</v>
      </c>
      <c r="IE199" s="17" t="s">
        <v>336</v>
      </c>
    </row>
    <row r="200" spans="1:239" s="17" customFormat="1" ht="36.75" customHeight="1">
      <c r="A200" s="32">
        <v>2.87</v>
      </c>
      <c r="B200" s="60" t="s">
        <v>406</v>
      </c>
      <c r="C200" s="58" t="s">
        <v>333</v>
      </c>
      <c r="D200" s="63">
        <v>2</v>
      </c>
      <c r="E200" s="64" t="s">
        <v>336</v>
      </c>
      <c r="F200" s="65">
        <v>1284.56</v>
      </c>
      <c r="G200" s="66"/>
      <c r="H200" s="67"/>
      <c r="I200" s="68" t="s">
        <v>34</v>
      </c>
      <c r="J200" s="69">
        <f t="shared" si="4"/>
        <v>1</v>
      </c>
      <c r="K200" s="67" t="s">
        <v>35</v>
      </c>
      <c r="L200" s="67" t="s">
        <v>4</v>
      </c>
      <c r="M200" s="70"/>
      <c r="N200" s="71"/>
      <c r="O200" s="71"/>
      <c r="P200" s="72"/>
      <c r="Q200" s="71"/>
      <c r="R200" s="71"/>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3"/>
      <c r="BA200" s="74">
        <f t="shared" si="5"/>
        <v>2569</v>
      </c>
      <c r="BB200" s="75">
        <f t="shared" si="6"/>
        <v>2569</v>
      </c>
      <c r="BC200" s="76" t="str">
        <f t="shared" si="7"/>
        <v>INR  Two Thousand Five Hundred &amp; Sixty Nine  Only</v>
      </c>
      <c r="HZ200" s="18"/>
      <c r="IA200" s="18">
        <v>2.87</v>
      </c>
      <c r="IB200" s="24" t="s">
        <v>406</v>
      </c>
      <c r="IC200" s="18" t="s">
        <v>333</v>
      </c>
      <c r="ID200" s="18">
        <v>2</v>
      </c>
      <c r="IE200" s="17" t="s">
        <v>336</v>
      </c>
    </row>
    <row r="201" spans="1:239" s="17" customFormat="1" ht="23.25" customHeight="1">
      <c r="A201" s="32">
        <v>2.88</v>
      </c>
      <c r="B201" s="60" t="s">
        <v>458</v>
      </c>
      <c r="C201" s="58" t="s">
        <v>334</v>
      </c>
      <c r="D201" s="63">
        <v>375</v>
      </c>
      <c r="E201" s="64" t="s">
        <v>407</v>
      </c>
      <c r="F201" s="65">
        <v>5331.81</v>
      </c>
      <c r="G201" s="66"/>
      <c r="H201" s="67"/>
      <c r="I201" s="68" t="s">
        <v>34</v>
      </c>
      <c r="J201" s="69">
        <f t="shared" si="4"/>
        <v>1</v>
      </c>
      <c r="K201" s="67" t="s">
        <v>35</v>
      </c>
      <c r="L201" s="67" t="s">
        <v>4</v>
      </c>
      <c r="M201" s="70"/>
      <c r="N201" s="71"/>
      <c r="O201" s="71"/>
      <c r="P201" s="72"/>
      <c r="Q201" s="71"/>
      <c r="R201" s="71"/>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3"/>
      <c r="BA201" s="74">
        <f t="shared" si="5"/>
        <v>1999429</v>
      </c>
      <c r="BB201" s="75">
        <f t="shared" si="6"/>
        <v>1999429</v>
      </c>
      <c r="BC201" s="76" t="str">
        <f t="shared" si="7"/>
        <v>INR  Nineteen Lakh Ninety Nine Thousand Four Hundred &amp; Twenty Nine  Only</v>
      </c>
      <c r="HZ201" s="18"/>
      <c r="IA201" s="18">
        <v>2.88</v>
      </c>
      <c r="IB201" s="18" t="s">
        <v>458</v>
      </c>
      <c r="IC201" s="18" t="s">
        <v>334</v>
      </c>
      <c r="ID201" s="18">
        <v>375</v>
      </c>
      <c r="IE201" s="17" t="s">
        <v>407</v>
      </c>
    </row>
    <row r="202" spans="1:239" s="17" customFormat="1" ht="56.25" customHeight="1">
      <c r="A202" s="32">
        <v>2.89</v>
      </c>
      <c r="B202" s="60" t="s">
        <v>459</v>
      </c>
      <c r="C202" s="58" t="s">
        <v>335</v>
      </c>
      <c r="D202" s="63">
        <v>450</v>
      </c>
      <c r="E202" s="64" t="s">
        <v>407</v>
      </c>
      <c r="F202" s="65">
        <v>3226.07</v>
      </c>
      <c r="G202" s="66"/>
      <c r="H202" s="67"/>
      <c r="I202" s="68" t="s">
        <v>34</v>
      </c>
      <c r="J202" s="69">
        <f t="shared" si="4"/>
        <v>1</v>
      </c>
      <c r="K202" s="67" t="s">
        <v>35</v>
      </c>
      <c r="L202" s="67" t="s">
        <v>4</v>
      </c>
      <c r="M202" s="70"/>
      <c r="N202" s="71"/>
      <c r="O202" s="71"/>
      <c r="P202" s="72"/>
      <c r="Q202" s="71"/>
      <c r="R202" s="71"/>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3"/>
      <c r="BA202" s="74">
        <f t="shared" si="5"/>
        <v>1451732</v>
      </c>
      <c r="BB202" s="75">
        <f t="shared" si="6"/>
        <v>1451732</v>
      </c>
      <c r="BC202" s="76" t="str">
        <f t="shared" si="7"/>
        <v>INR  Fourteen Lakh Fifty One Thousand Seven Hundred &amp; Thirty Two  Only</v>
      </c>
      <c r="HZ202" s="18"/>
      <c r="IA202" s="18">
        <v>2.89</v>
      </c>
      <c r="IB202" s="18" t="s">
        <v>459</v>
      </c>
      <c r="IC202" s="18" t="s">
        <v>335</v>
      </c>
      <c r="ID202" s="18">
        <v>450</v>
      </c>
      <c r="IE202" s="17" t="s">
        <v>407</v>
      </c>
    </row>
    <row r="203" spans="1:237" ht="37.5">
      <c r="A203" s="26" t="s">
        <v>36</v>
      </c>
      <c r="B203" s="35"/>
      <c r="C203" s="36"/>
      <c r="D203" s="40"/>
      <c r="E203" s="40"/>
      <c r="F203" s="40"/>
      <c r="G203" s="40"/>
      <c r="H203" s="41"/>
      <c r="I203" s="41"/>
      <c r="J203" s="41"/>
      <c r="K203" s="41"/>
      <c r="L203" s="42"/>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4">
        <f>SUM(BA14:BA202)</f>
        <v>9016840</v>
      </c>
      <c r="BB203" s="45">
        <f>SUM(BB16:BB144)</f>
        <v>5314779</v>
      </c>
      <c r="BC203" s="46" t="str">
        <f>SpellNumber(L203,BA203)</f>
        <v>  Ninety Lakh Sixteen Thousand Eight Hundred &amp; Forty  Only</v>
      </c>
      <c r="IA203" s="3" t="s">
        <v>36</v>
      </c>
      <c r="IC203" s="3">
        <v>29911889</v>
      </c>
    </row>
    <row r="204" spans="1:237" ht="36.75" customHeight="1">
      <c r="A204" s="25" t="s">
        <v>37</v>
      </c>
      <c r="B204" s="37"/>
      <c r="C204" s="38"/>
      <c r="D204" s="47"/>
      <c r="E204" s="48" t="s">
        <v>42</v>
      </c>
      <c r="F204" s="39"/>
      <c r="G204" s="49"/>
      <c r="H204" s="50"/>
      <c r="I204" s="50"/>
      <c r="J204" s="50"/>
      <c r="K204" s="51"/>
      <c r="L204" s="52"/>
      <c r="M204" s="5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54">
        <f>IF(ISBLANK(F204),0,IF(E204="Excess (+)",ROUND(BA203+(BA203*F204),2),IF(E204="Less (-)",ROUND(BA203+(BA203*F204*(-1)),2),IF(E204="At Par",BA203,0))))</f>
        <v>0</v>
      </c>
      <c r="BB204" s="55">
        <f>ROUND(BA204,0)</f>
        <v>0</v>
      </c>
      <c r="BC204" s="56" t="str">
        <f>SpellNumber($E$2,BB204)</f>
        <v>INR Zero Only</v>
      </c>
      <c r="IA204" s="3" t="s">
        <v>37</v>
      </c>
      <c r="IC204" s="3" t="s">
        <v>130</v>
      </c>
    </row>
    <row r="205" spans="1:237" ht="33.75" customHeight="1">
      <c r="A205" s="19" t="s">
        <v>38</v>
      </c>
      <c r="B205" s="19"/>
      <c r="C205" s="81" t="str">
        <f>BC204</f>
        <v>INR Zero Only</v>
      </c>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3"/>
      <c r="IA205" s="3" t="s">
        <v>38</v>
      </c>
      <c r="IC205" s="3" t="s">
        <v>129</v>
      </c>
    </row>
  </sheetData>
  <sheetProtection password="D850" sheet="1"/>
  <autoFilter ref="A11:BC205"/>
  <mergeCells count="101">
    <mergeCell ref="D187:BC187"/>
    <mergeCell ref="D189:BC189"/>
    <mergeCell ref="D191:BC191"/>
    <mergeCell ref="D193:BC193"/>
    <mergeCell ref="D195:BC195"/>
    <mergeCell ref="D177:BC177"/>
    <mergeCell ref="D179:BC179"/>
    <mergeCell ref="D180:BC180"/>
    <mergeCell ref="D181:BC181"/>
    <mergeCell ref="D183:BC183"/>
    <mergeCell ref="D185:BC185"/>
    <mergeCell ref="D168:BC168"/>
    <mergeCell ref="D170:BC170"/>
    <mergeCell ref="D171:BC171"/>
    <mergeCell ref="D173:BC173"/>
    <mergeCell ref="D174:BC174"/>
    <mergeCell ref="D176:BC176"/>
    <mergeCell ref="D152:BC152"/>
    <mergeCell ref="D155:BC155"/>
    <mergeCell ref="D160:BC160"/>
    <mergeCell ref="D162:BC162"/>
    <mergeCell ref="D165:BC165"/>
    <mergeCell ref="D166:BC166"/>
    <mergeCell ref="D136:BC136"/>
    <mergeCell ref="D137:BC137"/>
    <mergeCell ref="D141:BC141"/>
    <mergeCell ref="D144:BC144"/>
    <mergeCell ref="D146:BC146"/>
    <mergeCell ref="D150:BC150"/>
    <mergeCell ref="C205:BC205"/>
    <mergeCell ref="A1:L1"/>
    <mergeCell ref="A4:BC4"/>
    <mergeCell ref="A5:BC5"/>
    <mergeCell ref="A6:BC6"/>
    <mergeCell ref="A7:BC7"/>
    <mergeCell ref="D13:BC13"/>
    <mergeCell ref="B8:BC8"/>
    <mergeCell ref="A9:BC9"/>
    <mergeCell ref="D134:BC134"/>
    <mergeCell ref="D123:BC123"/>
    <mergeCell ref="D124:BC124"/>
    <mergeCell ref="D126:BC126"/>
    <mergeCell ref="D128:BC128"/>
    <mergeCell ref="D131:BC131"/>
    <mergeCell ref="D132:BC132"/>
    <mergeCell ref="D113:BC113"/>
    <mergeCell ref="D115:BC115"/>
    <mergeCell ref="D116:BC116"/>
    <mergeCell ref="D118:BC118"/>
    <mergeCell ref="D120:BC120"/>
    <mergeCell ref="D121:BC121"/>
    <mergeCell ref="D101:BC101"/>
    <mergeCell ref="D103:BC103"/>
    <mergeCell ref="D107:BC107"/>
    <mergeCell ref="D108:BC108"/>
    <mergeCell ref="D110:BC110"/>
    <mergeCell ref="D112:BC112"/>
    <mergeCell ref="D89:BC89"/>
    <mergeCell ref="D91:BC91"/>
    <mergeCell ref="D93:BC93"/>
    <mergeCell ref="D96:BC96"/>
    <mergeCell ref="D97:BC97"/>
    <mergeCell ref="D100:BC100"/>
    <mergeCell ref="D78:BC78"/>
    <mergeCell ref="D80:BC80"/>
    <mergeCell ref="D81:BC81"/>
    <mergeCell ref="D83:BC83"/>
    <mergeCell ref="D85:BC85"/>
    <mergeCell ref="D87:BC87"/>
    <mergeCell ref="D65:BC65"/>
    <mergeCell ref="D67:BC67"/>
    <mergeCell ref="D69:BC69"/>
    <mergeCell ref="D71:BC71"/>
    <mergeCell ref="D73:BC73"/>
    <mergeCell ref="D76:BC76"/>
    <mergeCell ref="D74:BC74"/>
    <mergeCell ref="D54:BC54"/>
    <mergeCell ref="D56:BC56"/>
    <mergeCell ref="D58:BC58"/>
    <mergeCell ref="D60:BC60"/>
    <mergeCell ref="D61:BC61"/>
    <mergeCell ref="D63:BC63"/>
    <mergeCell ref="D39:BC39"/>
    <mergeCell ref="D43:BC43"/>
    <mergeCell ref="D44:BC44"/>
    <mergeCell ref="D47:BC47"/>
    <mergeCell ref="D49:BC49"/>
    <mergeCell ref="D52:BC52"/>
    <mergeCell ref="D29:BC29"/>
    <mergeCell ref="D31:BC31"/>
    <mergeCell ref="D33:BC33"/>
    <mergeCell ref="D35:BC35"/>
    <mergeCell ref="D36:BC36"/>
    <mergeCell ref="D37:BC37"/>
    <mergeCell ref="D14:BC14"/>
    <mergeCell ref="D15:BC15"/>
    <mergeCell ref="D16:BC16"/>
    <mergeCell ref="D20:BC20"/>
    <mergeCell ref="D26:BC26"/>
    <mergeCell ref="D28:BC28"/>
    <mergeCell ref="D18:BC18"/>
  </mergeCells>
  <dataValidations count="21">
    <dataValidation type="list" allowBlank="1" showErrorMessage="1" sqref="E204">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4">
      <formula1>0</formula1>
      <formula2>99.9</formula2>
    </dataValidation>
    <dataValidation type="list" allowBlank="1" showErrorMessage="1" sqref="D13:D16 D195 D20 K21:K25 D26 K27 D28:D29 K30 D31 K32 D33 K34 D35:D37 K38 D39 K40:K42 D43:D44 K45:K46 D47 K48 D49 K50:K51 D52 K53 D54 K55 D56 K57 D58 K59 D60:D61 K62 D63 K64 D65 K66 D67 K68 D69 K70 D71 K72 D73:D74 D18 D76 K77 D78 K79 D80:D81 K82 D83 K84 D85 K86 D87 K88 D89 K90 D91 K92 D93 K94:K95 D96:D97 K98:K99 D100:D101 K102 D103 K104:K106 D107:D108 K109 D110 K111 D112:D113 K114 D115:D116 K117 D118 K119 D120:D121 K122 D123:D124 K125 D126 K127 D128 K129:K130 D131:D132 K133 D134 K135 D136:D137 K138:K140 D141 K142:K143 D144 K145 D146 K147:K149 D150 K151">
      <formula1>"Partial Conversion,Full Conversion"</formula1>
    </dataValidation>
    <dataValidation type="list" allowBlank="1" showErrorMessage="1" sqref="D152 K153:K154 D155 K156:K159 D160 K161 D162 K163:K164 D165:D166 K167 D168 K169 D170:D171 K172 D173:D174 K175 D176:D177 K178 D179:D181 K182 D183 K184 D185 K186 D187 K188 D189 K190 D191 K192 D193 K194 K196:K202 K17 K19 K75">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decimal" allowBlank="1" showInputMessage="1" showErrorMessage="1" promptTitle="Rate Entry" prompt="Please enter the Basic Price in Rupees for this item. " errorTitle="Invaid Entry" error="Only Numeric Values are allowed. " sqref="G196:H202 G21:H25 G27:H27 G30:H30 G32:H32 G34:H34 G38:H38 G40:H42 G45:H46 G48:H48 G50:H51 G53:H53 G55:H55 G57:H57 G59:H59 G62:H62 G64:H64 G66:H66 G68:H68 G70:H70 G72:H72 G19:H19 G77:H77 G79:H79 G82:H82 G84:H84 G86:H86 G88:H88 G90:H90 G92:H92 G94:H95 G98:H99 G102:H102 G104:H106 G109:H109 G111:H111 G114:H114 G117:H117 G119:H119 G122:H122 G125:H125 G127:H127 G129:H130 G133:H133 G135:H135 G138:H140 G142:H143 G145:H145 G147:H149 G151:H151 G153:H154 G156:H159 G161:H161 G163:H164 G167:H167 G169:H169 G172:H172 G175:H175 G178:H178 G182:H182 G184:H184 G186:H186 G188:H188 G190:H190 G192:H192 G194:H194 G17:H17 G75:H75">
      <formula1>0</formula1>
      <formula2>999999999999999</formula2>
    </dataValidation>
    <dataValidation allowBlank="1" showInputMessage="1" showErrorMessage="1" promptTitle="Addition / Deduction" prompt="Please Choose the correct One" sqref="J196:J202 J21:J25 J27 J30 J32 J34 J38 J40:J42 J45:J46 J48 J50:J51 J53 J55 J57 J59 J62 J64 J66 J68 J70 J72 J19 J77 J79 J82 J84 J86 J88 J90 J92 J94:J95 J98:J99 J102 J104:J106 J109 J111 J114 J117 J119 J122 J125 J127 J129:J130 J133 J135 J138:J140 J142:J143 J145 J147:J149 J151 J153:J154 J156:J159 J161 J163:J164 J167 J169 J172 J175 J178 J182 J184 J186 J188 J190 J192 J194 J17 J75"/>
    <dataValidation type="list" showErrorMessage="1" sqref="I196:I202 I21:I25 I27 I30 I32 I34 I38 I40:I42 I45:I46 I48 I50:I51 I53 I55 I57 I59 I62 I64 I66 I68 I70 I72 I19 I77 I79 I82 I84 I86 I88 I90 I92 I94:I95 I98:I99 I102 I104:I106 I109 I111 I114 I117 I119 I122 I125 I127 I129:I130 I133 I135 I138:I140 I142:I143 I145 I147:I149 I151 I153:I154 I156:I159 I161 I163:I164 I167 I169 I172 I175 I178 I182 I184 I186 I188 I190 I192 I194 I17 I75">
      <formula1>"Excess(+),Less(-)"</formula1>
    </dataValidation>
    <dataValidation type="decimal" allowBlank="1" showInputMessage="1" showErrorMessage="1" promptTitle="Rate Entry" prompt="Please enter the Other Taxes2 in Rupees for this item. " errorTitle="Invaid Entry" error="Only Numeric Values are allowed. " sqref="N196:O202 N21:O25 N27:O27 N30:O30 N32:O32 N34:O34 N38:O38 N40:O42 N45:O46 N48:O48 N50:O51 N53:O53 N55:O55 N57:O57 N59:O59 N62:O62 N64:O64 N66:O66 N68:O68 N70:O70 N72:O72 N19:O19 N77:O77 N79:O79 N82:O82 N84:O84 N86:O86 N88:O88 N90:O90 N92:O92 N94:O95 N98:O99 N102:O102 N104:O106 N109:O109 N111:O111 N114:O114 N117:O117 N119:O119 N122:O122 N125:O125 N127:O127 N129:O130 N133:O133 N135:O135 N138:O140 N142:O143 N145:O145 N147:O149 N151:O151 N153:O154 N156:O159 N161:O161 N163:O164 N167:O167 N169:O169 N172:O172 N175:O175 N178:O178 N182:O182 N184:O184 N186:O186 N188:O188 N190:O190 N192:O192 N194:O194 N17:O17 N75:O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96:R202 R21:R25 R27 R30 R32 R34 R38 R40:R42 R45:R46 R48 R50:R51 R53 R55 R57 R59 R62 R64 R66 R68 R70 R72 R19 R77 R79 R82 R84 R86 R88 R90 R92 R94:R95 R98:R99 R102 R104:R106 R109 R111 R114 R117 R119 R122 R125 R127 R129:R130 R133 R135 R138:R140 R142:R143 R145 R147:R149 R151 R153:R154 R156:R159 R161 R163:R164 R167 R169 R172 R175 R178 R182 R184 R186 R188 R190 R192 R194 R17 R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96:Q202 Q21:Q25 Q27 Q30 Q32 Q34 Q38 Q40:Q42 Q45:Q46 Q48 Q50:Q51 Q53 Q55 Q57 Q59 Q62 Q64 Q66 Q68 Q70 Q72 Q19 Q77 Q79 Q82 Q84 Q86 Q88 Q90 Q92 Q94:Q95 Q98:Q99 Q102 Q104:Q106 Q109 Q111 Q114 Q117 Q119 Q122 Q125 Q127 Q129:Q130 Q133 Q135 Q138:Q140 Q142:Q143 Q145 Q147:Q149 Q151 Q153:Q154 Q156:Q159 Q161 Q163:Q164 Q167 Q169 Q172 Q175 Q178 Q182 Q184 Q186 Q188 Q190 Q192 Q194 Q17 Q7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96:M202 M21:M25 M27 M30 M32 M34 M38 M40:M42 M45:M46 M48 M50:M51 M53 M55 M57 M59 M62 M64 M66 M68 M70 M72 M19 M77 M79 M82 M84 M86 M88 M90 M92 M94:M95 M98:M99 M102 M104:M106 M109 M111 M114 M117 M119 M122 M125 M127 M129:M130 M133 M135 M138:M140 M142:M143 M145 M147:M149 M151 M153:M154 M156:M159 M161 M163:M164 M167 M169 M172 M175 M178 M182 M184 M186 M188 M190 M192 M194 M17 M75">
      <formula1>0</formula1>
      <formula2>999999999999999</formula2>
    </dataValidation>
    <dataValidation type="decimal" allowBlank="1" showInputMessage="1" showErrorMessage="1" promptTitle="Quantity" prompt="Please enter the Quantity for this item. " errorTitle="Invalid Entry" error="Only Numeric Values are allowed. " sqref="D196:D202 D21:D25 D27 D30 D32 D34 D38 D40:D42 D45:D46 D48 D50:D51 D53 D55 D57 D59 D62 D64 D66 D68 D70 D72 D19 D77 D79 D82 D84 D86 D88 D90 D92 D94:D95 D98:D99 D102 D104:D106 D109 D111 D114 D117 D119 D122 D125 D127 D129:D130 D133 D135 D138:D140 D142:D143 D145 D147:D149 D151 D153:D154 D156:D159 D161 D163:D164 D167 D169 D172 D175 D178 D182 D184 D186 D188 D190 D192 D194 D17 D7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96:F202 F21:F25 F27 F30 F32 F34 F38 F40:F42 F45:F46 F48 F50:F51 F53 F55 F57 F59 F62 F64 F66 F68 F70 F72 F19 F77 F79 F82 F84 F86 F88 F90 F92 F94:F95 F98:F99 F102 F104:F106 F109 F111 F114 F117 F119 F122 F125 F127 F129:F130 F133 F135 F138:F140 F142:F143 F145 F147:F149 F151 F153:F154 F156:F159 F161 F163:F164 F167 F169 F172 F175 F178 F182 F184 F186 F188 F190 F192 F194 F17 F75">
      <formula1>0</formula1>
      <formula2>999999999999999</formula2>
    </dataValidation>
    <dataValidation type="list" allowBlank="1" showInputMessage="1" showErrorMessage="1" sqref="L205 L196 L197 L198 L199 L20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202 L201">
      <formula1>"INR"</formula1>
    </dataValidation>
    <dataValidation allowBlank="1" showInputMessage="1" showErrorMessage="1" promptTitle="Itemcode/Make" prompt="Please enter text" sqref="C14:C202"/>
    <dataValidation type="decimal" allowBlank="1" showInputMessage="1" showErrorMessage="1" errorTitle="Invalid Entry" error="Only Numeric Values are allowed. " sqref="A14:A202">
      <formula1>0</formula1>
      <formula2>999999999999999</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4">
      <formula1>IF(E204="Select",-1,IF(E204="At Par",0,0))</formula1>
      <formula2>IF(E204="Select",-1,IF(E204="At Par",0,0.99))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92" t="s">
        <v>39</v>
      </c>
      <c r="F6" s="92"/>
      <c r="G6" s="92"/>
      <c r="H6" s="92"/>
      <c r="I6" s="92"/>
      <c r="J6" s="92"/>
      <c r="K6" s="92"/>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Punam Lahura</cp:lastModifiedBy>
  <cp:lastPrinted>2022-11-30T09:45:33Z</cp:lastPrinted>
  <dcterms:created xsi:type="dcterms:W3CDTF">2009-01-30T06:42:42Z</dcterms:created>
  <dcterms:modified xsi:type="dcterms:W3CDTF">2023-09-20T07:29:19Z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