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<sst xmlns="http://schemas.openxmlformats.org/spreadsheetml/2006/main" count="2592" uniqueCount="732">
  <si>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</si>
  <si>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</si>
  <si>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</si>
  <si>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</si>
  <si>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</si>
  <si>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</si>
  <si>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</si>
  <si>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</si>
  <si>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</si>
  <si>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</si>
  <si>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</si>
  <si>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</si>
  <si>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</si>
  <si>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</si>
  <si>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</si>
  <si>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</si>
  <si>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</si>
  <si>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</si>
  <si>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</si>
  <si>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</si>
  <si>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</si>
  <si>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</si>
  <si>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</si>
  <si>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</si>
  <si>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</si>
  <si>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</si>
  <si>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</si>
  <si>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</si>
  <si>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</si>
  <si>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</si>
  <si>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</si>
  <si>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</si>
  <si>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</si>
  <si>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</si>
  <si>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</si>
  <si>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</si>
  <si>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</si>
  <si>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</si>
  <si>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</si>
  <si>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</si>
  <si>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</si>
  <si>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</si>
  <si>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</si>
  <si>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</si>
  <si>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</si>
  <si>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</si>
  <si>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</si>
  <si>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</si>
  <si>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</si>
  <si>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</si>
  <si>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</si>
  <si>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</si>
  <si>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</si>
  <si>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</si>
  <si>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</si>
  <si>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</si>
  <si>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</si>
  <si>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</si>
  <si>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</si>
  <si>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</si>
  <si>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</si>
  <si>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</si>
  <si>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</si>
  <si>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</si>
  <si>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</si>
  <si>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</si>
  <si>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</si>
  <si>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</si>
  <si>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</si>
  <si>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</si>
  <si>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</si>
  <si>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</si>
  <si>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</si>
  <si>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</si>
  <si>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</si>
  <si>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</si>
  <si>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</si>
  <si>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</si>
  <si>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</si>
  <si>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</si>
  <si>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</si>
  <si>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</si>
  <si>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</si>
  <si>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</si>
  <si>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</si>
  <si>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</si>
  <si>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</si>
  <si>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</si>
  <si>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</si>
  <si>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</si>
  <si>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</si>
  <si>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</si>
  <si>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</si>
  <si>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</si>
  <si>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</si>
  <si>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</si>
  <si>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</si>
  <si>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</si>
  <si>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</si>
  <si>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</si>
  <si>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</si>
  <si>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</si>
  <si>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</si>
  <si>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</si>
  <si>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</si>
  <si>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</si>
  <si>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</si>
  <si>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</si>
  <si>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</si>
  <si>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</si>
  <si>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</si>
  <si>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</si>
  <si>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</si>
  <si>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</si>
  <si>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</si>
  <si>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</si>
  <si>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</si>
  <si>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</si>
  <si>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</si>
  <si>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Tender Inviting Authority: DOIP, IIT, Kanpur</t>
  </si>
  <si>
    <t>Nos.</t>
  </si>
  <si>
    <t>6 module</t>
  </si>
  <si>
    <t>1 x 1.5 Sq.mm..</t>
  </si>
  <si>
    <t>3 x 1.5 Sq.mm..</t>
  </si>
  <si>
    <t>3 x 4 Sq.mm..</t>
  </si>
  <si>
    <t>3 module</t>
  </si>
  <si>
    <t>End cap left or right</t>
  </si>
  <si>
    <t>Mtr.</t>
  </si>
  <si>
    <t xml:space="preserve">Rewiring for light point/ fan point/ exhaust fan point/ call bell point with 1.5 sq.mm FRLS PVC insulated copper conductor single core cable and 1.5 sq.mm FRLS PVC insulated copper conductor single core cable as earth wire in existing surface/recessed steel/PVC conduit including dismantling as required.
</t>
  </si>
  <si>
    <t xml:space="preserve"> Group A</t>
  </si>
  <si>
    <t xml:space="preserve">Rewiring for twin control light point with 1.5 sq.mm FRLS PVC insulated copper conductor single core cable and 1.5 sq.mm FRLS PVC insulated copper conductor single core cable as earth wire in existing surface/recessed steel/PVC conduit including dismantling as required.
</t>
  </si>
  <si>
    <t>Supplying &amp; drawing following sizes of FRLS PVC insulated  copper conductor single core cable in / on the existing surface / recessed, PVC / steel conduit as reqd.</t>
  </si>
  <si>
    <t xml:space="preserve">Supply and drawing of telephone wire of 2 pair 0.50 mm dia   copper conductor FRLS PVC insulated unsheathed twisted wire in existing / surface concealed conduit  as reqd.  including numbering and connecting  the wires at both the ends. </t>
  </si>
  <si>
    <t>Supply and drawing following wire of 2 pair 0.5 mm dia FRLS PVC insulated annealed copper conductor , inarmoured telephone cable in existing surface//recessed conduit as required.</t>
  </si>
  <si>
    <t xml:space="preserve">Supply and drawing co-axial TV cable RG-6 grade, 0.7 mm solid copper conductor PE insulated shielded with fine tinned copper braid and protected with PVC sheath in exisiting existing surface/recessed steel/PVC conduit as required. </t>
  </si>
  <si>
    <t xml:space="preserve">S &amp; F of following size of steel conduit along with the accessories in surface/recess I/c painting in case of surface conduit or cutting the wall and making good the same in case of recessed conduit as reqd. </t>
  </si>
  <si>
    <t>20 mm 16 SWG</t>
  </si>
  <si>
    <t>25 mm  16 SWG</t>
  </si>
  <si>
    <t>S&amp; F following size/module, GI box along with modular base and cover plate for modular switches in recess as required.</t>
  </si>
  <si>
    <t>1/2 module (1 or 2 module)</t>
  </si>
  <si>
    <t xml:space="preserve"> 8 Module (125mmX125mm)</t>
  </si>
  <si>
    <t>5/6 amp one way switch</t>
  </si>
  <si>
    <t>5/6 amp 2 way switch</t>
  </si>
  <si>
    <t>15/16 amp one way switch</t>
  </si>
  <si>
    <t>3/5 pin 5/6 Amp. Socket outlet.</t>
  </si>
  <si>
    <t>6 pin 15/16 Amp. Socket outlet</t>
  </si>
  <si>
    <t>Telephone scoket outlet</t>
  </si>
  <si>
    <t>TV antenna scoket out let</t>
  </si>
  <si>
    <t>Bell push</t>
  </si>
  <si>
    <t xml:space="preserve">Electronic fan requlator 2 module stepped type </t>
  </si>
  <si>
    <t>Blanking</t>
  </si>
  <si>
    <t xml:space="preserve">Ceiling rose 3-Pin, 5A </t>
  </si>
  <si>
    <t>Batten Holder/Angle Holder brass/bakelite type</t>
  </si>
  <si>
    <t>Supply and fixing Key FOB switch(15 A key card switch monobloc) with 2 M plate (Make_Legrand_cat no.6730 37) or equivalent approved make).</t>
  </si>
  <si>
    <t>Supply and fixing Only key fob for switch (Make_Legrand_cat no. 6730 37/38 &amp; 673237) or equivalent approved make).</t>
  </si>
  <si>
    <t>Supply,Installation,Testing and commissioning LED light fittings integrated (with lamps) or without lamps including connection,nut bolts,washer and screw etc. after removing old complete as requiired.</t>
  </si>
  <si>
    <t>Wall light fitting with LED bulb 9 watt, E27. (Make _Philiphs (model_CHIFFEE or equivalent approved make)</t>
  </si>
  <si>
    <t>LED light fitting (Integrated) 20 watt with AL-Batten, =&gt;100Lm/w, (Make_Crompton_(bright linea)  (CCS-100-20-65-HL2-DP-NWH) or approved Make.)</t>
  </si>
  <si>
    <t>Supply and fixing of the following light fixtures with accessories including rag bolts with washer complete as reqd.</t>
  </si>
  <si>
    <t>LED light fitting (AL-Batten type  ) 21 watt, 2000 lumes integrated with accessories (surface/suspended type) (Make Philips  (smart bright) or equivalent approved make).</t>
  </si>
  <si>
    <t>LED Ceiling Light 10watt FR-plastic_housing (round/square shape), Make_Crompton-Royal Rimless-R (Cat No. LCRP-10-CDL)  or approved Make.</t>
  </si>
  <si>
    <t>LED Ceiling light  (surface) 12 watt,1200 lumens Surface type (Make Philiphs (SLEEK surface) or equivalent approved make).</t>
  </si>
  <si>
    <t>LED Ceiling Light 15watt FR-plastic_housing (round/square shape), Make_Crompton-Royal Rimless-R (Cat No. LCRP-15-CDL)  or approved Make.</t>
  </si>
  <si>
    <t>LED Mirror Light 9 watt, 900lm, 2 ft long, Make_Philips (Astra line)  or approved  Make.</t>
  </si>
  <si>
    <t>LED wall washer 7watt  white  colour_ aluminium body.  (Phliphs_Cat No. 34153 or equivalent approved make).</t>
  </si>
  <si>
    <t>LED Ceiling light (surface) 6 watt, (Make Philiphs (SLEEK surface) or equivalent approved make).</t>
  </si>
  <si>
    <t>S &amp; F 3 mm thick phenolic laminated sheet on existing board with brass screw &amp; cup washer etc as reqd.</t>
  </si>
  <si>
    <t xml:space="preserve">S &amp; F MCB of following pole and rating 240/415 volts 'C' series in the existing MCB DB complete with connection, testing &amp; commissioning etc as reqd.( legrand)         </t>
  </si>
  <si>
    <t xml:space="preserve">Single Pole 6 amp to 32 amp </t>
  </si>
  <si>
    <t>Supply and fizing DP sheet steel metal enclosure on surface recessed alongwith 32 A,230 volts "C curved DP MCB complete with connections,testing and commsiioing etc. as required.</t>
  </si>
  <si>
    <t>Supply and fixing 20 A ,240 V ,SPN industrial type socket outlet with 2 pole and earth meetal enclosed plug top along with 20 A "C" curve, SP MCB in metal sheet enclosure on surface/recessed with chained metal cover for the socket outlet and complete with connections, testing and commissioning etc as required.</t>
  </si>
  <si>
    <t>Supply ,Installation ,testing and commissioning of domestic ventilation fan (Platic fan) of following size complete as required. (Make_ crompton (Brisk air / ventilus) or equivalent approved   make)</t>
  </si>
  <si>
    <t>250 mm</t>
  </si>
  <si>
    <t xml:space="preserve">Providing &amp; fixing  of size 32 mm x 20 mm. DLP mini trunking  system with independent cover as reqd.                               </t>
  </si>
  <si>
    <t xml:space="preserve">Providing &amp; fixing accessories for 32 mm x 20 mm size of  DLP mini trunking  system  as reqd. </t>
  </si>
  <si>
    <t xml:space="preserve">Flat junction  </t>
  </si>
  <si>
    <t xml:space="preserve">Changeable flat angle   </t>
  </si>
  <si>
    <t xml:space="preserve">Changeable internal /External angle     </t>
  </si>
  <si>
    <t>Fixing of PVC / MS / data box/ router of any size on surface/recessed including rag bolts  etc. Complete as required.</t>
  </si>
  <si>
    <t>Drawing of RG-6  cable/ network cable/ wiring cable/ telephone cable in existing surface/concealed conduits ,ferruling ,cartage up to site etc. Complete as reqd.</t>
  </si>
  <si>
    <t>Dismantling, disconnecting old damaged unserviceable Fl./ bulkhead /bracket fitting/ ceiling/exhaust fans etc. as reqd. and depositing the same.</t>
  </si>
  <si>
    <t>Dismantling, disconnecting  3x 1.5 / 2.5/ 4.0 / 6.0/ 10.0 sqmm wire from  existing conduit pipe/batten/casing &amp; caping and  making role and depositing in store as reqd.</t>
  </si>
  <si>
    <t>Dismantling damaged  switch board/MS/PVC boxes of any size etc. including depositing the same in store as reqd.</t>
  </si>
  <si>
    <t>Dismantling old conduit pipe (MS/PVC) of all sizes from surface/recessed &amp; making good the damages I/c filling the holes of the surface  and depositing the same as reqd.</t>
  </si>
  <si>
    <t xml:space="preserve"> Points </t>
  </si>
  <si>
    <t>Sq.in.</t>
  </si>
  <si>
    <t>Mtrs</t>
  </si>
  <si>
    <t>Mtrs.</t>
  </si>
  <si>
    <r>
      <t>Supplyand &amp; fixing following rating modular</t>
    </r>
    <r>
      <rPr>
        <i/>
        <sz val="11"/>
        <rFont val="Calibri"/>
        <family val="2"/>
      </rPr>
      <t xml:space="preserve"> switch</t>
    </r>
    <r>
      <rPr>
        <sz val="11"/>
        <rFont val="Calibri"/>
        <family val="2"/>
      </rPr>
      <t xml:space="preserve"> /socket /fan regulator on the existing modular plate / switch box I/c connection etc. but excluding modular plate as reqd.</t>
    </r>
  </si>
  <si>
    <t>Supplyand &amp; fixing following rating modular switch /socket /fan regulator on the existing modular plate / switch box I/c connection etc. but excluding modular plate as reqd.</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</si>
  <si>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</si>
  <si>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</si>
  <si>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</si>
  <si>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</si>
  <si>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</si>
  <si>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Surface dressing of the ground including removing vegetation and in-equalities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</si>
  <si>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</si>
  <si>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</si>
  <si>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</si>
  <si>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</si>
  <si>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</si>
  <si>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</si>
  <si>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</si>
  <si>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</si>
  <si>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</si>
  <si>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</si>
  <si>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</si>
  <si>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machine moulded perforated bricks of class designation 12.5 conforming to IS: 2222 in superstructure above plinth level up to floor five level in cement mortar 1:6 (1 cement : 6 coarse sand) :</t>
  </si>
  <si>
    <t>With F.P.S.(non modular) bricks</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</si>
  <si>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</si>
  <si>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</si>
  <si>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</si>
  <si>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</si>
  <si>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</si>
  <si>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</si>
  <si>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</si>
  <si>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</si>
  <si>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</si>
  <si>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</si>
  <si>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</si>
  <si>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</si>
  <si>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</si>
  <si>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</si>
  <si>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Extra for providing lipping with 2nd class teak wood battens 25 mm minimum depth on all edges of flush door shutters (over all area of door shutter to be measured).</t>
  </si>
  <si>
    <t>Providing and fixing wire gauge shutters using galvanized M.S. wire gauge of average width of aperture 1.4 mm in both directions with wire of dia 0.63 mm, for doors, windows and clerestory windows with hinges and necessary screws :</t>
  </si>
  <si>
    <t>35 mm thick shutters</t>
  </si>
  <si>
    <t>with ISI marked M.S. pressed butt hinges bright finished of required size</t>
  </si>
  <si>
    <t>Second class teak wood</t>
  </si>
  <si>
    <t>Providing and fixing bright finished brass butt hinges with necessary screws etc. complete :</t>
  </si>
  <si>
    <t>125x85x5.5 mm (heavy type)</t>
  </si>
  <si>
    <t>Providing and fixing bright finished brass tower bolts (barrel type) with necessary screws etc. complete :</t>
  </si>
  <si>
    <t>250x10 mm</t>
  </si>
  <si>
    <t>150x10 mm</t>
  </si>
  <si>
    <t>Providing and fixing bright finished brass door latch with necessary screws etc. complete :</t>
  </si>
  <si>
    <t>250x16x5 mm</t>
  </si>
  <si>
    <t>Providing and fixing bright finished brass 100 mm mortice latch and lock with 6 levers and a pair of lever handles of approved quality with necessary screws etc. complete.</t>
  </si>
  <si>
    <t>Providing and fixing bright finished brass handles with screws etc. complete:</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</si>
  <si>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</si>
  <si>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</si>
  <si>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</si>
  <si>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</si>
  <si>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</si>
  <si>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</si>
  <si>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</si>
  <si>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100 mm</t>
  </si>
  <si>
    <t>FLOORING</t>
  </si>
  <si>
    <t>40 mm thick marble chips flooring, rubbed and polished to granolithic finish, under layer 31 mm thick cement concrete 1:2:4 (1 cement : 2 coarse sand : 4 graded stone aggregate 12.5 mm nominal size) and top layer 9 mm thick with white, black, chocolate, grey, yellow or green marble chips of sizes from 4 mm to 7 mm nominal size, laid in cement marble powder mix 3:1 (3 cement : 1 marble powder) by weight in proportion of 4:7 (4 cement marble powder : 7 marble chips) by volume, including cement slurry etc. complete.</t>
  </si>
  <si>
    <t>Medium shade pigment with 50% white cement and 50% ordinary cement</t>
  </si>
  <si>
    <t>Providing and fixing glass strips in joints of terrazo/ cement concrete floors.</t>
  </si>
  <si>
    <t>40 mm wide and 4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</si>
  <si>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</si>
  <si>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</si>
  <si>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</si>
  <si>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</si>
  <si>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1200 mm</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</si>
  <si>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</si>
  <si>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</si>
  <si>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</si>
  <si>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</si>
  <si>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</si>
  <si>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Size of Tile 800x800 mm</t>
  </si>
  <si>
    <t>Extra for Providing and fixing of 8 mm to 9 mm tick cermicg glazed wall tiles instead of 5 mm thick cermic glazed wall tiles</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</si>
  <si>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</si>
  <si>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</si>
  <si>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</si>
  <si>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</si>
  <si>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</si>
  <si>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</si>
  <si>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</si>
  <si>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</si>
  <si>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Wall painting with acrylic emulsion paint of approved brand and manufacture to give an even shade :</t>
  </si>
  <si>
    <t>French spirit polishing :</t>
  </si>
  <si>
    <t>Two or more coats on new works including a coat of wood filler</t>
  </si>
  <si>
    <t>Providing and applying white cement based putty of average thickness 1 mm, of approved brand and manufacturer, over the plastered wall surface to prepare the surface even and smooth complete.</t>
  </si>
  <si>
    <t>Wall painting with premium acrylic emulsion paint of interior grade, having VOC (Volatile Organic Compound ) content less than 50 grams/ litre of approved brand and manufacture, including applying additional coats wherever required to achieve even shade and colour.</t>
  </si>
  <si>
    <t>One coat</t>
  </si>
  <si>
    <t>Two coats</t>
  </si>
  <si>
    <t>White washing with lime to give an even shade :</t>
  </si>
  <si>
    <t>Old work (one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</si>
  <si>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</si>
  <si>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</si>
  <si>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</si>
  <si>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</si>
  <si>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Acrylic Smooth exterior paint of required shade :</t>
  </si>
  <si>
    <t>Old work (One or more coat applied @ 0.90 ltr/10 sqm).</t>
  </si>
  <si>
    <t>Finishing walls with Premium Acrylic Smooth exterior paint with Silicone additives of required shade</t>
  </si>
  <si>
    <t>Old work (Two or more coats applied @ 1.43 ltr/ 10 sqm) over existing cement paint surface</t>
  </si>
  <si>
    <t>Old work (one or more coats applied @ 0.83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</si>
  <si>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</si>
  <si>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</si>
  <si>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</si>
  <si>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W.C.  Pan of all sizes including disposal of dismantled materials i/c malba all complete as per directions of Engineer-in- Charge.</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</si>
  <si>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</si>
  <si>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</si>
  <si>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</si>
  <si>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</si>
  <si>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</si>
  <si>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</si>
  <si>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</si>
  <si>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</si>
  <si>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</si>
  <si>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</si>
  <si>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</si>
  <si>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Of area beyond 3 sq. metres</t>
  </si>
  <si>
    <t>Taking out doors, windows and clerestory window shutters (steel or wood) including stacking within 50 metres lead :</t>
  </si>
  <si>
    <t>Dismantling stone slab flooring laid in cement mortar including stacking of serviceable material and disposal of unserviceable material within 50 metres lead.</t>
  </si>
  <si>
    <t>Dismantling C.I. or asbestos rain water pipe with fittings and clamps including stacking the material within 50 metres lead :</t>
  </si>
  <si>
    <t>100 mm dia pipe</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</si>
  <si>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</si>
  <si>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</si>
  <si>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</si>
  <si>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t>
  </si>
  <si>
    <t>With material conforming to Grade-I (size range 75 mm to 0.075 mm) having CBR Value-30</t>
  </si>
  <si>
    <t>SANITARY INSTALLATIONS</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</si>
  <si>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</si>
  <si>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</si>
  <si>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mirror of superior glass (of approved quality) and of required shape and size with plastic moulded frame of approved make and shade with 6 mm thick hard board backing :</t>
  </si>
  <si>
    <t>Oval shape 450x350 mm (outer dimensions)</t>
  </si>
  <si>
    <t>Providing and fixing toilet paper holder :</t>
  </si>
  <si>
    <t>C.P. brass</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</si>
  <si>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</si>
  <si>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</si>
  <si>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</si>
  <si>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</si>
  <si>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</si>
  <si>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</si>
  <si>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</si>
  <si>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</si>
  <si>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</si>
  <si>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</si>
  <si>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</si>
  <si>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double equal junction of required degree with access door, insertion rubber washer 3 mm thick, bolts and nuts complete :</t>
  </si>
  <si>
    <t>100x100x100x100 mm</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</si>
  <si>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</si>
  <si>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</si>
  <si>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</si>
  <si>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</si>
  <si>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</si>
  <si>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</si>
  <si>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</si>
  <si>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</si>
  <si>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</si>
  <si>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</si>
  <si>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</si>
  <si>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</si>
  <si>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WATER SUPPLY</t>
  </si>
  <si>
    <t>Providing and fixing G.I. pipes complete with G.I. fittings and clamps, i/c cutting and making good the walls etc.   Internal work - Exposed on wall</t>
  </si>
  <si>
    <t>20 mm dia nominal bore</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</si>
  <si>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</si>
  <si>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</si>
  <si>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</si>
  <si>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</si>
  <si>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</si>
  <si>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</si>
  <si>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50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</si>
  <si>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</si>
  <si>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</si>
  <si>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</si>
  <si>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</si>
  <si>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</si>
  <si>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</si>
  <si>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</si>
  <si>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</si>
  <si>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</si>
  <si>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</si>
  <si>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</si>
  <si>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</si>
  <si>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</si>
  <si>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</si>
  <si>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</si>
  <si>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20 mm diameter pipe</t>
  </si>
  <si>
    <t>25 mm diameter pipe</t>
  </si>
  <si>
    <t>Repainting G.I. pipes and fittings with synthetic enamel white paint with one coat of approved quality :</t>
  </si>
  <si>
    <t>Painting G.I. pipes and fittings with two coats of anti-corrosive bitumastic paint of approved quality :</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</si>
  <si>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</si>
  <si>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</si>
  <si>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</si>
  <si>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50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</si>
  <si>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</si>
  <si>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</si>
  <si>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</si>
  <si>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</si>
  <si>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</si>
  <si>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</si>
  <si>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</si>
  <si>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</si>
  <si>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</si>
  <si>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</si>
  <si>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</si>
  <si>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</si>
  <si>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</si>
  <si>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</si>
  <si>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</si>
  <si>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</si>
  <si>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</si>
  <si>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</si>
  <si>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</si>
  <si>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</si>
  <si>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</si>
  <si>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</si>
  <si>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</si>
  <si>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</si>
  <si>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</si>
  <si>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</si>
  <si>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</si>
  <si>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</si>
  <si>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</si>
  <si>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</si>
  <si>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With float glass panes of 5 mm thickness (weight not less than 12.50 kg/sqm)</t>
  </si>
  <si>
    <t>Extra for applying additional anodic coating AC 25 instead of AC 15 to aluminium extruded sections.</t>
  </si>
  <si>
    <t>For shutters of doors, windows &amp; ventilators</t>
  </si>
  <si>
    <t>Providing and fixing stainless steel (SS 304 grade) adjustable friction windows stays of approved quality with necessary stainless steel screws etc. to the side hung windows as per direction of Engineer- in-charge complete.</t>
  </si>
  <si>
    <t>255 X 19 mm</t>
  </si>
  <si>
    <t>Providing and fixing aluminium tubular handle bar 32 mm outer dia, 3.0 mm thick &amp; 2100 mm long with SS screws etc .complete as per direction of Engineer-in-Charge.</t>
  </si>
  <si>
    <t>Anodized (AC 15 ) aluminium tubular handle bar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</si>
  <si>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</si>
  <si>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</si>
  <si>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Grading roof for water proofing treatment with</t>
  </si>
  <si>
    <t>Cement concrete 1:2:4 (1 cement : 2 coarse sand : 4 graded stone aggregate 20mm nominal size)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</si>
  <si>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</si>
  <si>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</si>
  <si>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</si>
  <si>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</si>
  <si>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</si>
  <si>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</si>
  <si>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</si>
  <si>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</si>
  <si>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</si>
  <si>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</si>
  <si>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</si>
  <si>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</si>
  <si>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C.P soap dish etc. complete.</t>
  </si>
  <si>
    <t>Providing and fixing C.P basin mixer of 15 mm nominal bore (L&amp;K) make etc. complete</t>
  </si>
  <si>
    <t xml:space="preserve">Providing and fixing CP health faucet Corsa brand or Equivalent (hand shower) for European type WC/ IWC of standard make fixed on existing angle valve etc. Complete.
</t>
  </si>
  <si>
    <t xml:space="preserve">Providing and fixing C.P. Coat Hook of jaquar make with necessary screws etc. complete    
</t>
  </si>
  <si>
    <t xml:space="preserve">Providing and fixing Cp towel ring of jaquar make .    
</t>
  </si>
  <si>
    <t xml:space="preserve">Providing and fixing Cp tumbler holder of jaquar make .    
</t>
  </si>
  <si>
    <t xml:space="preserve">Providing and fixing Cp magnify mirror of jaquar make .    
</t>
  </si>
  <si>
    <t xml:space="preserve">"Providing and fixing c.p. brass Urinal flush valve Auto closing System with Built-in Control cock &amp; wall flangeof (Jaguar make) code noPRS-077
15 mm nominal bor
"
</t>
  </si>
  <si>
    <t>sqm</t>
  </si>
  <si>
    <t>item no.288</t>
  </si>
  <si>
    <t>item no.287</t>
  </si>
  <si>
    <t>item no.286</t>
  </si>
  <si>
    <t>item no.285</t>
  </si>
  <si>
    <t>item no.284</t>
  </si>
  <si>
    <t>item no.283</t>
  </si>
  <si>
    <t>item no.282</t>
  </si>
  <si>
    <t>item no.281</t>
  </si>
  <si>
    <t>item no.280</t>
  </si>
  <si>
    <t>item no.279</t>
  </si>
  <si>
    <t>item no.278</t>
  </si>
  <si>
    <t>item no.277</t>
  </si>
  <si>
    <t>item no.276</t>
  </si>
  <si>
    <t>item no.275</t>
  </si>
  <si>
    <t>item no.274</t>
  </si>
  <si>
    <t>item no.273</t>
  </si>
  <si>
    <t>item no.272</t>
  </si>
  <si>
    <t>item no.271</t>
  </si>
  <si>
    <t>item no.270</t>
  </si>
  <si>
    <t>item no.269</t>
  </si>
  <si>
    <t>item no.268</t>
  </si>
  <si>
    <t>item no.267</t>
  </si>
  <si>
    <t>item no.266</t>
  </si>
  <si>
    <t>item no.265</t>
  </si>
  <si>
    <t>item no.264</t>
  </si>
  <si>
    <t>item no.263</t>
  </si>
  <si>
    <t>item no.262</t>
  </si>
  <si>
    <t>item no.261</t>
  </si>
  <si>
    <t>item no.260</t>
  </si>
  <si>
    <t>item no.259</t>
  </si>
  <si>
    <t>item no.258</t>
  </si>
  <si>
    <t>item no.257</t>
  </si>
  <si>
    <t>item no.256</t>
  </si>
  <si>
    <t>item no.255</t>
  </si>
  <si>
    <t>item no.254</t>
  </si>
  <si>
    <t>item no.253</t>
  </si>
  <si>
    <t>item no.252</t>
  </si>
  <si>
    <t>item no.251</t>
  </si>
  <si>
    <t>item no.250</t>
  </si>
  <si>
    <t>item no.249</t>
  </si>
  <si>
    <t>item no.248</t>
  </si>
  <si>
    <t>item no.247</t>
  </si>
  <si>
    <t>item no.246</t>
  </si>
  <si>
    <t>item no.245</t>
  </si>
  <si>
    <t>item no.244</t>
  </si>
  <si>
    <t>item no.243</t>
  </si>
  <si>
    <t>item no.242</t>
  </si>
  <si>
    <t>item no.241</t>
  </si>
  <si>
    <t>item no.240</t>
  </si>
  <si>
    <t>item no.239</t>
  </si>
  <si>
    <t>item no.238</t>
  </si>
  <si>
    <t>item no.237</t>
  </si>
  <si>
    <t>item no.236</t>
  </si>
  <si>
    <t>item no.235</t>
  </si>
  <si>
    <t>item no.234</t>
  </si>
  <si>
    <t>item no.233</t>
  </si>
  <si>
    <t>item no.232</t>
  </si>
  <si>
    <t>item no.231</t>
  </si>
  <si>
    <t>item no.230</t>
  </si>
  <si>
    <t>item no.229</t>
  </si>
  <si>
    <t>item no.228</t>
  </si>
  <si>
    <t>item no.227</t>
  </si>
  <si>
    <t>item no.226</t>
  </si>
  <si>
    <t>item no.225</t>
  </si>
  <si>
    <t>item no.224</t>
  </si>
  <si>
    <t>item no.223</t>
  </si>
  <si>
    <t>item no.222</t>
  </si>
  <si>
    <t>item no.221</t>
  </si>
  <si>
    <t>item no.220</t>
  </si>
  <si>
    <t>item no.219</t>
  </si>
  <si>
    <t>item no.218</t>
  </si>
  <si>
    <t>item no.217</t>
  </si>
  <si>
    <t>item no.216</t>
  </si>
  <si>
    <t>item no.215</t>
  </si>
  <si>
    <t>item no.214</t>
  </si>
  <si>
    <t>item no.213</t>
  </si>
  <si>
    <t>item no.212</t>
  </si>
  <si>
    <t>item no.211</t>
  </si>
  <si>
    <t>item no.210</t>
  </si>
  <si>
    <t>item no.209</t>
  </si>
  <si>
    <t>item no.208</t>
  </si>
  <si>
    <t>item no.207</t>
  </si>
  <si>
    <t>item no.206</t>
  </si>
  <si>
    <t>item no.205</t>
  </si>
  <si>
    <t>item no.204</t>
  </si>
  <si>
    <t>item no.203</t>
  </si>
  <si>
    <t>item no.202</t>
  </si>
  <si>
    <t>item no.201</t>
  </si>
  <si>
    <t>item no.200</t>
  </si>
  <si>
    <t>item no.199</t>
  </si>
  <si>
    <t>item no.198</t>
  </si>
  <si>
    <t>item no.197</t>
  </si>
  <si>
    <t>item no.196</t>
  </si>
  <si>
    <t>item no.195</t>
  </si>
  <si>
    <t>item no.194</t>
  </si>
  <si>
    <t>item no.193</t>
  </si>
  <si>
    <t>item no.192</t>
  </si>
  <si>
    <t>item no.191</t>
  </si>
  <si>
    <t>item no.190</t>
  </si>
  <si>
    <t>item no.189</t>
  </si>
  <si>
    <t>item no.188</t>
  </si>
  <si>
    <t>item no.187</t>
  </si>
  <si>
    <t>item no.186</t>
  </si>
  <si>
    <t>item no.185</t>
  </si>
  <si>
    <t>item no.184</t>
  </si>
  <si>
    <t>item no.183</t>
  </si>
  <si>
    <t>item no.182</t>
  </si>
  <si>
    <t>item no.181</t>
  </si>
  <si>
    <t>item no.180</t>
  </si>
  <si>
    <t>item no.179</t>
  </si>
  <si>
    <t>item no.178</t>
  </si>
  <si>
    <t>item no.177</t>
  </si>
  <si>
    <t>item no.176</t>
  </si>
  <si>
    <t>item no.175</t>
  </si>
  <si>
    <t>item no.174</t>
  </si>
  <si>
    <t>item no.173</t>
  </si>
  <si>
    <t>item no.172</t>
  </si>
  <si>
    <t>item no.171</t>
  </si>
  <si>
    <t>item no.170</t>
  </si>
  <si>
    <t>item no.169</t>
  </si>
  <si>
    <t>item no.168</t>
  </si>
  <si>
    <t>item no.167</t>
  </si>
  <si>
    <t>item no.166</t>
  </si>
  <si>
    <t>item no.165</t>
  </si>
  <si>
    <t>item no.164</t>
  </si>
  <si>
    <t>item no.163</t>
  </si>
  <si>
    <t>item no.162</t>
  </si>
  <si>
    <t>item no.161</t>
  </si>
  <si>
    <t>item no.160</t>
  </si>
  <si>
    <t>item no.159</t>
  </si>
  <si>
    <t>item no.158</t>
  </si>
  <si>
    <t>item no.157</t>
  </si>
  <si>
    <t>item no.156</t>
  </si>
  <si>
    <t>item no.155</t>
  </si>
  <si>
    <t>item no.154</t>
  </si>
  <si>
    <t>item no.153</t>
  </si>
  <si>
    <t>item no.152</t>
  </si>
  <si>
    <t>item no.151</t>
  </si>
  <si>
    <t>item no.150</t>
  </si>
  <si>
    <t>item no.149</t>
  </si>
  <si>
    <t>item no.148</t>
  </si>
  <si>
    <t>item no.147</t>
  </si>
  <si>
    <t>item no.146</t>
  </si>
  <si>
    <t>item no.145</t>
  </si>
  <si>
    <t>item no.144</t>
  </si>
  <si>
    <t>item no.143</t>
  </si>
  <si>
    <t>item no.142</t>
  </si>
  <si>
    <t>item no.141</t>
  </si>
  <si>
    <t>item no.140</t>
  </si>
  <si>
    <t>item no.139</t>
  </si>
  <si>
    <t>item no.138</t>
  </si>
  <si>
    <t>item no.137</t>
  </si>
  <si>
    <t>item no.136</t>
  </si>
  <si>
    <t>item no.135</t>
  </si>
  <si>
    <t>item no.134</t>
  </si>
  <si>
    <t>item no.133</t>
  </si>
  <si>
    <t>item no.132</t>
  </si>
  <si>
    <t>item no.131</t>
  </si>
  <si>
    <t>item no.130</t>
  </si>
  <si>
    <t>item no.129</t>
  </si>
  <si>
    <t>item no.128</t>
  </si>
  <si>
    <t>item no.127</t>
  </si>
  <si>
    <t>item no.126</t>
  </si>
  <si>
    <t>item no.125</t>
  </si>
  <si>
    <t>item no.124</t>
  </si>
  <si>
    <t>item no.123</t>
  </si>
  <si>
    <t>item no.122</t>
  </si>
  <si>
    <t>item no.121</t>
  </si>
  <si>
    <t>item no.120</t>
  </si>
  <si>
    <t>item no.119</t>
  </si>
  <si>
    <t>item no.118</t>
  </si>
  <si>
    <t>item no.117</t>
  </si>
  <si>
    <t>item no.116</t>
  </si>
  <si>
    <t>item no.115</t>
  </si>
  <si>
    <t>item no.114</t>
  </si>
  <si>
    <t>item no.113</t>
  </si>
  <si>
    <t>item no.112</t>
  </si>
  <si>
    <t>item no.111</t>
  </si>
  <si>
    <t>item no.110</t>
  </si>
  <si>
    <t>item no.109</t>
  </si>
  <si>
    <t>item no.108</t>
  </si>
  <si>
    <t>item no.107</t>
  </si>
  <si>
    <t>item no.106</t>
  </si>
  <si>
    <t>item no.105</t>
  </si>
  <si>
    <t>item no.104</t>
  </si>
  <si>
    <t>item no.103</t>
  </si>
  <si>
    <t>item no.102</t>
  </si>
  <si>
    <t>item no.101</t>
  </si>
  <si>
    <t>item no.100</t>
  </si>
  <si>
    <t>item no.99</t>
  </si>
  <si>
    <t>item no.98</t>
  </si>
  <si>
    <t>item no.97</t>
  </si>
  <si>
    <t>item no.96</t>
  </si>
  <si>
    <t>item no.95</t>
  </si>
  <si>
    <t>item no.94</t>
  </si>
  <si>
    <t>item no.93</t>
  </si>
  <si>
    <t>item no.92</t>
  </si>
  <si>
    <t>item no.91</t>
  </si>
  <si>
    <t>item no.90</t>
  </si>
  <si>
    <t>item no.89</t>
  </si>
  <si>
    <t>item no.88</t>
  </si>
  <si>
    <t>item no.87</t>
  </si>
  <si>
    <t>item no.86</t>
  </si>
  <si>
    <t>item no.85</t>
  </si>
  <si>
    <t>item no.84</t>
  </si>
  <si>
    <t>item no.83</t>
  </si>
  <si>
    <t>item no.82</t>
  </si>
  <si>
    <t>item no.81</t>
  </si>
  <si>
    <t>item no.80</t>
  </si>
  <si>
    <t>item no.79</t>
  </si>
  <si>
    <t>item no.78</t>
  </si>
  <si>
    <t>item no.77</t>
  </si>
  <si>
    <t>item no.76</t>
  </si>
  <si>
    <t>item no.75</t>
  </si>
  <si>
    <t>item no.74</t>
  </si>
  <si>
    <t>item no.73</t>
  </si>
  <si>
    <t>item no.72</t>
  </si>
  <si>
    <t>item no.71</t>
  </si>
  <si>
    <t>item no.70</t>
  </si>
  <si>
    <t>item no.69</t>
  </si>
  <si>
    <t>item no.68</t>
  </si>
  <si>
    <t>item no.67</t>
  </si>
  <si>
    <t>item no.66</t>
  </si>
  <si>
    <t>item no.65</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</si>
  <si>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</si>
  <si>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</si>
  <si>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</si>
  <si>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</si>
  <si>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</si>
  <si>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</si>
  <si>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</si>
  <si>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</si>
  <si>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</si>
  <si>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</si>
  <si>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</si>
  <si>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</si>
  <si>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</si>
  <si>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</si>
  <si>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</si>
  <si>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</si>
  <si>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</si>
  <si>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</si>
  <si>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</si>
  <si>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</si>
  <si>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</si>
  <si>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</si>
  <si>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</si>
  <si>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</si>
  <si>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</si>
  <si>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</si>
  <si>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</si>
  <si>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</si>
  <si>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</si>
  <si>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</si>
  <si>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</si>
  <si>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</si>
  <si>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</si>
  <si>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</si>
  <si>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</si>
  <si>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</si>
  <si>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</si>
  <si>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</si>
  <si>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</si>
  <si>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</si>
  <si>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</si>
  <si>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</si>
  <si>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</si>
  <si>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</si>
  <si>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</si>
  <si>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</si>
  <si>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</si>
  <si>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</si>
  <si>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</si>
  <si>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</si>
  <si>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</si>
  <si>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</si>
  <si>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</si>
  <si>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</si>
  <si>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</si>
  <si>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</si>
  <si>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</si>
  <si>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</si>
  <si>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</si>
  <si>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</si>
  <si>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</si>
  <si>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</si>
  <si>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</si>
  <si>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</si>
  <si>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</si>
  <si>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 xml:space="preserve"> Group C</t>
  </si>
  <si>
    <t>Name of Work:  Miscellaneous renovation works and making road at the area of Halls of Residences and Visitors' Hostels in IIT Kanpur (SH: Civil and Electrical)</t>
  </si>
  <si>
    <t>NIT No:   Composite/19/10/2023-1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</si>
</sst>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12" xfId="59" applyNumberFormat="1" applyFont="1" applyFill="1" applyBorder="1" applyAlignment="1">
      <alignment vertical="top" wrapText="1"/>
      <protection/>
    </xf>
    <xf numFmtId="0" fontId="4" fillId="0" borderId="0" xfId="56" applyNumberFormat="1" applyFont="1" applyFill="1" applyAlignment="1">
      <alignment vertical="top" wrapText="1"/>
      <protection/>
    </xf>
    <xf numFmtId="0" fontId="7" fillId="0" borderId="12" xfId="56" applyNumberFormat="1" applyFont="1" applyFill="1" applyBorder="1" applyAlignment="1">
      <alignment horizontal="center" vertical="top" wrapText="1"/>
      <protection/>
    </xf>
    <xf numFmtId="0" fontId="23"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43" fillId="0" borderId="12" xfId="56" applyNumberFormat="1" applyFont="1" applyFill="1" applyBorder="1" applyAlignment="1" applyProtection="1">
      <alignment horizontal="center" vertical="center"/>
      <protection locked="0"/>
    </xf>
    <xf numFmtId="2" fontId="25" fillId="0" borderId="12" xfId="59" applyNumberFormat="1" applyFont="1" applyFill="1" applyBorder="1" applyAlignment="1">
      <alignment horizontal="center" vertical="center"/>
      <protection/>
    </xf>
    <xf numFmtId="2" fontId="25" fillId="0" borderId="12" xfId="56" applyNumberFormat="1" applyFont="1" applyFill="1" applyBorder="1" applyAlignment="1">
      <alignment horizontal="center" vertical="center"/>
      <protection/>
    </xf>
    <xf numFmtId="2" fontId="43" fillId="33" borderId="12" xfId="56" applyNumberFormat="1" applyFont="1" applyFill="1" applyBorder="1" applyAlignment="1" applyProtection="1">
      <alignment horizontal="center" vertical="center"/>
      <protection locked="0"/>
    </xf>
    <xf numFmtId="2" fontId="43" fillId="0" borderId="12" xfId="56" applyNumberFormat="1" applyFont="1" applyFill="1" applyBorder="1" applyAlignment="1" applyProtection="1">
      <alignment horizontal="center" vertical="center" wrapText="1"/>
      <protection locked="0"/>
    </xf>
    <xf numFmtId="2" fontId="43" fillId="0" borderId="12" xfId="59" applyNumberFormat="1" applyFont="1" applyFill="1" applyBorder="1" applyAlignment="1">
      <alignment horizontal="center" vertical="center"/>
      <protection/>
    </xf>
    <xf numFmtId="2" fontId="43" fillId="0" borderId="12" xfId="58" applyNumberFormat="1" applyFont="1" applyFill="1" applyBorder="1" applyAlignment="1">
      <alignment horizontal="right" vertical="top"/>
      <protection/>
    </xf>
    <xf numFmtId="0" fontId="25" fillId="0" borderId="12" xfId="59" applyNumberFormat="1" applyFont="1" applyFill="1" applyBorder="1" applyAlignment="1">
      <alignment horizontal="left" vertical="center" wrapText="1"/>
      <protection/>
    </xf>
    <xf numFmtId="0" fontId="25" fillId="0" borderId="12" xfId="41" applyFont="1" applyFill="1" applyBorder="1" applyAlignment="1" applyProtection="1">
      <alignment horizontal="justify" vertical="top" wrapText="1"/>
      <protection/>
    </xf>
    <xf numFmtId="0" fontId="45" fillId="0" borderId="12" xfId="0" applyFont="1" applyFill="1" applyBorder="1" applyAlignment="1">
      <alignment horizontal="center" vertical="center"/>
    </xf>
    <xf numFmtId="1" fontId="25" fillId="0" borderId="12" xfId="41" applyNumberFormat="1" applyFont="1" applyFill="1" applyBorder="1" applyAlignment="1" applyProtection="1">
      <alignment horizontal="center" vertical="center"/>
      <protection/>
    </xf>
    <xf numFmtId="2" fontId="25" fillId="0" borderId="12" xfId="41" applyNumberFormat="1" applyFont="1" applyFill="1" applyBorder="1" applyAlignment="1" applyProtection="1">
      <alignment horizontal="center" vertical="center"/>
      <protection/>
    </xf>
    <xf numFmtId="0" fontId="25" fillId="0" borderId="12" xfId="59" applyNumberFormat="1" applyFont="1" applyFill="1" applyBorder="1" applyAlignment="1">
      <alignment horizontal="left" wrapText="1"/>
      <protection/>
    </xf>
    <xf numFmtId="0" fontId="25" fillId="0" borderId="12" xfId="55" applyFont="1" applyFill="1" applyBorder="1" applyAlignment="1">
      <alignment horizontal="justify" vertical="top" wrapText="1"/>
      <protection/>
    </xf>
    <xf numFmtId="2" fontId="25" fillId="0" borderId="12" xfId="55" applyNumberFormat="1" applyFont="1" applyFill="1" applyBorder="1" applyAlignment="1">
      <alignment horizontal="center" vertical="center" wrapText="1"/>
      <protection/>
    </xf>
    <xf numFmtId="2" fontId="25" fillId="0" borderId="12" xfId="0" applyNumberFormat="1" applyFont="1" applyFill="1" applyBorder="1" applyAlignment="1">
      <alignment horizontal="center" vertical="center"/>
    </xf>
    <xf numFmtId="0" fontId="25" fillId="0" borderId="12" xfId="0" applyFont="1" applyFill="1" applyBorder="1" applyAlignment="1">
      <alignment horizontal="justify" vertical="top" wrapText="1"/>
    </xf>
    <xf numFmtId="1" fontId="25" fillId="0" borderId="12" xfId="55" applyNumberFormat="1" applyFont="1" applyFill="1" applyBorder="1" applyAlignment="1">
      <alignment horizontal="center" vertical="center" wrapText="1"/>
      <protection/>
    </xf>
    <xf numFmtId="0" fontId="25" fillId="0" borderId="12" xfId="55" applyFont="1" applyFill="1" applyBorder="1" applyAlignment="1">
      <alignment horizontal="center" vertical="center" wrapText="1"/>
      <protection/>
    </xf>
    <xf numFmtId="1" fontId="25" fillId="0" borderId="12" xfId="55" applyNumberFormat="1" applyFont="1" applyFill="1" applyBorder="1" applyAlignment="1">
      <alignment horizontal="center" vertical="center"/>
      <protection/>
    </xf>
    <xf numFmtId="0" fontId="25" fillId="0" borderId="12" xfId="55" applyFont="1" applyFill="1" applyBorder="1" applyAlignment="1">
      <alignment horizontal="center" vertical="center"/>
      <protection/>
    </xf>
    <xf numFmtId="1" fontId="25" fillId="0" borderId="12" xfId="0" applyNumberFormat="1" applyFont="1" applyFill="1" applyBorder="1" applyAlignment="1">
      <alignment horizontal="center" vertical="center"/>
    </xf>
    <xf numFmtId="0" fontId="45" fillId="0" borderId="12" xfId="55" applyFont="1" applyFill="1" applyBorder="1" applyAlignment="1">
      <alignment vertical="top" wrapText="1"/>
      <protection/>
    </xf>
    <xf numFmtId="0" fontId="0" fillId="0" borderId="12" xfId="0" applyFont="1" applyFill="1" applyBorder="1" applyAlignment="1">
      <alignment wrapText="1"/>
    </xf>
    <xf numFmtId="0" fontId="4" fillId="0" borderId="0" xfId="56" applyNumberFormat="1" applyFont="1" applyFill="1" applyAlignment="1">
      <alignment wrapText="1"/>
      <protection/>
    </xf>
    <xf numFmtId="0" fontId="7" fillId="34" borderId="13" xfId="59" applyNumberFormat="1" applyFont="1" applyFill="1" applyBorder="1" applyAlignment="1" applyProtection="1">
      <alignment horizontal="left" vertical="top"/>
      <protection locked="0"/>
    </xf>
    <xf numFmtId="0" fontId="7" fillId="0" borderId="12" xfId="56" applyNumberFormat="1" applyFont="1" applyFill="1" applyBorder="1" applyAlignment="1" applyProtection="1">
      <alignment horizontal="center" vertical="top"/>
      <protection/>
    </xf>
    <xf numFmtId="0" fontId="43"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8"/>
  <sheetViews>
    <sheetView showGridLines="0" zoomScale="75" zoomScaleNormal="75" zoomScalePageLayoutView="0" workbookViewId="0" topLeftCell="A1">
      <selection activeCell="B12" sqref="B12"/>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119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730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731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3" t="s">
        <v>15</v>
      </c>
      <c r="B11" s="23" t="s">
        <v>16</v>
      </c>
      <c r="C11" s="23" t="s">
        <v>17</v>
      </c>
      <c r="D11" s="23" t="s">
        <v>18</v>
      </c>
      <c r="E11" s="23" t="s">
        <v>19</v>
      </c>
      <c r="F11" s="23" t="s">
        <v>51</v>
      </c>
      <c r="G11" s="23"/>
      <c r="H11" s="23"/>
      <c r="I11" s="23" t="s">
        <v>20</v>
      </c>
      <c r="J11" s="23" t="s">
        <v>21</v>
      </c>
      <c r="K11" s="23" t="s">
        <v>22</v>
      </c>
      <c r="L11" s="23" t="s">
        <v>23</v>
      </c>
      <c r="M11" s="25" t="s">
        <v>24</v>
      </c>
      <c r="N11" s="23" t="s">
        <v>25</v>
      </c>
      <c r="O11" s="23" t="s">
        <v>26</v>
      </c>
      <c r="P11" s="23" t="s">
        <v>27</v>
      </c>
      <c r="Q11" s="23" t="s">
        <v>28</v>
      </c>
      <c r="R11" s="23"/>
      <c r="S11" s="23"/>
      <c r="T11" s="23" t="s">
        <v>29</v>
      </c>
      <c r="U11" s="23" t="s">
        <v>30</v>
      </c>
      <c r="V11" s="23" t="s">
        <v>31</v>
      </c>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6" t="s">
        <v>60</v>
      </c>
      <c r="BB11" s="26" t="s">
        <v>32</v>
      </c>
      <c r="BC11" s="26"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8">
      <c r="A13" s="23">
        <v>1</v>
      </c>
      <c r="B13" s="24" t="s">
        <v>72</v>
      </c>
      <c r="C13" s="56" t="s">
        <v>53</v>
      </c>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17">
        <v>1</v>
      </c>
      <c r="IB13" s="17" t="s">
        <v>72</v>
      </c>
      <c r="IC13" s="17" t="s">
        <v>53</v>
      </c>
      <c r="IE13" s="18"/>
      <c r="IF13" s="18"/>
      <c r="IG13" s="18"/>
      <c r="IH13" s="18"/>
      <c r="II13" s="18"/>
    </row>
    <row r="14" spans="1:243" s="17" customFormat="1" ht="15">
      <c r="A14" s="23">
        <v>1.01</v>
      </c>
      <c r="B14" s="60" t="s">
        <v>190</v>
      </c>
      <c r="C14" s="56" t="s">
        <v>54</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17">
        <v>1.01</v>
      </c>
      <c r="IB14" s="17" t="s">
        <v>190</v>
      </c>
      <c r="IC14" s="17" t="s">
        <v>54</v>
      </c>
      <c r="IE14" s="18"/>
      <c r="IF14" s="18"/>
      <c r="IG14" s="18"/>
      <c r="IH14" s="18"/>
      <c r="II14" s="18"/>
    </row>
    <row r="15" spans="1:243" s="17" customFormat="1" ht="60">
      <c r="A15" s="23">
        <v>1.02</v>
      </c>
      <c r="B15" s="60" t="s">
        <v>191</v>
      </c>
      <c r="C15" s="56" t="s">
        <v>55</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IA15" s="17">
        <v>1.02</v>
      </c>
      <c r="IB15" s="17" t="s">
        <v>191</v>
      </c>
      <c r="IC15" s="17" t="s">
        <v>55</v>
      </c>
      <c r="IE15" s="18"/>
      <c r="IF15" s="18"/>
      <c r="IG15" s="18"/>
      <c r="IH15" s="18"/>
      <c r="II15" s="18"/>
    </row>
    <row r="16" spans="1:243" s="17" customFormat="1" ht="30">
      <c r="A16" s="23">
        <v>1.03</v>
      </c>
      <c r="B16" s="60" t="s">
        <v>192</v>
      </c>
      <c r="C16" s="56" t="s">
        <v>61</v>
      </c>
      <c r="D16" s="58">
        <v>812</v>
      </c>
      <c r="E16" s="58" t="s">
        <v>439</v>
      </c>
      <c r="F16" s="46">
        <v>93.82</v>
      </c>
      <c r="G16" s="47"/>
      <c r="H16" s="47"/>
      <c r="I16" s="48" t="s">
        <v>38</v>
      </c>
      <c r="J16" s="49">
        <f>IF(I16="Less(-)",-1,1)</f>
        <v>1</v>
      </c>
      <c r="K16" s="47" t="s">
        <v>39</v>
      </c>
      <c r="L16" s="47" t="s">
        <v>4</v>
      </c>
      <c r="M16" s="50"/>
      <c r="N16" s="47"/>
      <c r="O16" s="47"/>
      <c r="P16" s="51"/>
      <c r="Q16" s="47"/>
      <c r="R16" s="47"/>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2">
        <f>(total_amount_ba($B$2,$D$2,D16,F16,J16,K16,M16))</f>
        <v>76181.84</v>
      </c>
      <c r="BB16" s="53">
        <f>BA16+SUM(N16:AZ16)</f>
        <v>76181.84</v>
      </c>
      <c r="BC16" s="54" t="str">
        <f>SpellNumber(L16,BB16)</f>
        <v>INR  Seventy Six Thousand One Hundred &amp; Eighty One  and Paise Eighty Four Only</v>
      </c>
      <c r="IA16" s="17">
        <v>1.03</v>
      </c>
      <c r="IB16" s="17" t="s">
        <v>192</v>
      </c>
      <c r="IC16" s="17" t="s">
        <v>61</v>
      </c>
      <c r="ID16" s="17">
        <v>812</v>
      </c>
      <c r="IE16" s="18" t="s">
        <v>439</v>
      </c>
      <c r="IF16" s="18"/>
      <c r="IG16" s="18"/>
      <c r="IH16" s="18"/>
      <c r="II16" s="18"/>
    </row>
    <row r="17" spans="1:243" s="17" customFormat="1" ht="105">
      <c r="A17" s="23">
        <v>1.04</v>
      </c>
      <c r="B17" s="60" t="s">
        <v>193</v>
      </c>
      <c r="C17" s="56" t="s">
        <v>56</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17">
        <v>1.04</v>
      </c>
      <c r="IB17" s="17" t="s">
        <v>193</v>
      </c>
      <c r="IC17" s="17" t="s">
        <v>56</v>
      </c>
      <c r="IE17" s="18"/>
      <c r="IF17" s="18"/>
      <c r="IG17" s="18"/>
      <c r="IH17" s="18"/>
      <c r="II17" s="18"/>
    </row>
    <row r="18" spans="1:243" s="17" customFormat="1" ht="15">
      <c r="A18" s="23">
        <v>1.05</v>
      </c>
      <c r="B18" s="60" t="s">
        <v>192</v>
      </c>
      <c r="C18" s="56" t="s">
        <v>62</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A18" s="17">
        <v>1.05</v>
      </c>
      <c r="IB18" s="17" t="s">
        <v>192</v>
      </c>
      <c r="IC18" s="17" t="s">
        <v>62</v>
      </c>
      <c r="IE18" s="18"/>
      <c r="IF18" s="18"/>
      <c r="IG18" s="18"/>
      <c r="IH18" s="18"/>
      <c r="II18" s="18"/>
    </row>
    <row r="19" spans="1:243" s="17" customFormat="1" ht="30">
      <c r="A19" s="23">
        <v>1.06</v>
      </c>
      <c r="B19" s="60" t="s">
        <v>194</v>
      </c>
      <c r="C19" s="56" t="s">
        <v>63</v>
      </c>
      <c r="D19" s="58">
        <v>18</v>
      </c>
      <c r="E19" s="58" t="s">
        <v>439</v>
      </c>
      <c r="F19" s="46">
        <v>365.94</v>
      </c>
      <c r="G19" s="47"/>
      <c r="H19" s="47"/>
      <c r="I19" s="48" t="s">
        <v>38</v>
      </c>
      <c r="J19" s="49">
        <f aca="true" t="shared" si="0" ref="J19:J79">IF(I19="Less(-)",-1,1)</f>
        <v>1</v>
      </c>
      <c r="K19" s="47" t="s">
        <v>39</v>
      </c>
      <c r="L19" s="47" t="s">
        <v>4</v>
      </c>
      <c r="M19" s="50"/>
      <c r="N19" s="47"/>
      <c r="O19" s="47"/>
      <c r="P19" s="51"/>
      <c r="Q19" s="47"/>
      <c r="R19" s="47"/>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f aca="true" t="shared" si="1" ref="BA19:BA79">(total_amount_ba($B$2,$D$2,D19,F19,J19,K19,M19))</f>
        <v>6586.92</v>
      </c>
      <c r="BB19" s="53">
        <f aca="true" t="shared" si="2" ref="BB19:BB79">BA19+SUM(N19:AZ19)</f>
        <v>6586.92</v>
      </c>
      <c r="BC19" s="54" t="str">
        <f aca="true" t="shared" si="3" ref="BC19:BC79">SpellNumber(L19,BB19)</f>
        <v>INR  Six Thousand Five Hundred &amp; Eighty Six  and Paise Ninety Two Only</v>
      </c>
      <c r="IA19" s="17">
        <v>1.06</v>
      </c>
      <c r="IB19" s="17" t="s">
        <v>194</v>
      </c>
      <c r="IC19" s="17" t="s">
        <v>63</v>
      </c>
      <c r="ID19" s="17">
        <v>18</v>
      </c>
      <c r="IE19" s="18" t="s">
        <v>439</v>
      </c>
      <c r="IF19" s="18"/>
      <c r="IG19" s="18"/>
      <c r="IH19" s="18"/>
      <c r="II19" s="18"/>
    </row>
    <row r="20" spans="1:243" s="17" customFormat="1" ht="45">
      <c r="A20" s="23">
        <v>1.07</v>
      </c>
      <c r="B20" s="60" t="s">
        <v>195</v>
      </c>
      <c r="C20" s="56" t="s">
        <v>57</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A20" s="17">
        <v>1.07</v>
      </c>
      <c r="IB20" s="17" t="s">
        <v>195</v>
      </c>
      <c r="IC20" s="17" t="s">
        <v>57</v>
      </c>
      <c r="IE20" s="18"/>
      <c r="IF20" s="18"/>
      <c r="IG20" s="18"/>
      <c r="IH20" s="18"/>
      <c r="II20" s="18"/>
    </row>
    <row r="21" spans="1:243" s="17" customFormat="1" ht="28.5" customHeight="1">
      <c r="A21" s="23">
        <v>1.08</v>
      </c>
      <c r="B21" s="60" t="s">
        <v>192</v>
      </c>
      <c r="C21" s="56" t="s">
        <v>64</v>
      </c>
      <c r="D21" s="58">
        <v>750</v>
      </c>
      <c r="E21" s="58" t="s">
        <v>439</v>
      </c>
      <c r="F21" s="46">
        <v>24.68</v>
      </c>
      <c r="G21" s="47"/>
      <c r="H21" s="47"/>
      <c r="I21" s="48" t="s">
        <v>38</v>
      </c>
      <c r="J21" s="49">
        <f t="shared" si="0"/>
        <v>1</v>
      </c>
      <c r="K21" s="47" t="s">
        <v>39</v>
      </c>
      <c r="L21" s="47" t="s">
        <v>4</v>
      </c>
      <c r="M21" s="50"/>
      <c r="N21" s="47"/>
      <c r="O21" s="47"/>
      <c r="P21" s="51"/>
      <c r="Q21" s="47"/>
      <c r="R21" s="47"/>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f t="shared" si="1"/>
        <v>18510</v>
      </c>
      <c r="BB21" s="53">
        <f t="shared" si="2"/>
        <v>18510</v>
      </c>
      <c r="BC21" s="54" t="str">
        <f t="shared" si="3"/>
        <v>INR  Eighteen Thousand Five Hundred &amp; Ten  Only</v>
      </c>
      <c r="IA21" s="17">
        <v>1.08</v>
      </c>
      <c r="IB21" s="17" t="s">
        <v>192</v>
      </c>
      <c r="IC21" s="17" t="s">
        <v>64</v>
      </c>
      <c r="ID21" s="17">
        <v>750</v>
      </c>
      <c r="IE21" s="18" t="s">
        <v>439</v>
      </c>
      <c r="IF21" s="18"/>
      <c r="IG21" s="18"/>
      <c r="IH21" s="18"/>
      <c r="II21" s="18"/>
    </row>
    <row r="22" spans="1:243" s="17" customFormat="1" ht="15">
      <c r="A22" s="23">
        <v>1.09</v>
      </c>
      <c r="B22" s="60" t="s">
        <v>196</v>
      </c>
      <c r="C22" s="56" t="s">
        <v>58</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A22" s="17">
        <v>1.09</v>
      </c>
      <c r="IB22" s="17" t="s">
        <v>196</v>
      </c>
      <c r="IC22" s="17" t="s">
        <v>58</v>
      </c>
      <c r="IE22" s="18"/>
      <c r="IF22" s="18"/>
      <c r="IG22" s="18"/>
      <c r="IH22" s="18"/>
      <c r="II22" s="18"/>
    </row>
    <row r="23" spans="1:243" s="17" customFormat="1" ht="45">
      <c r="A23" s="23">
        <v>1.1</v>
      </c>
      <c r="B23" s="60" t="s">
        <v>197</v>
      </c>
      <c r="C23" s="56" t="s">
        <v>65</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17">
        <v>1.1</v>
      </c>
      <c r="IB23" s="17" t="s">
        <v>197</v>
      </c>
      <c r="IC23" s="17" t="s">
        <v>65</v>
      </c>
      <c r="IE23" s="18"/>
      <c r="IF23" s="18"/>
      <c r="IG23" s="18"/>
      <c r="IH23" s="18"/>
      <c r="II23" s="18"/>
    </row>
    <row r="24" spans="1:243" s="17" customFormat="1" ht="45">
      <c r="A24" s="23">
        <v>1.11</v>
      </c>
      <c r="B24" s="60" t="s">
        <v>198</v>
      </c>
      <c r="C24" s="56" t="s">
        <v>66</v>
      </c>
      <c r="D24" s="58">
        <v>2.78</v>
      </c>
      <c r="E24" s="58" t="s">
        <v>439</v>
      </c>
      <c r="F24" s="46">
        <v>6457.83</v>
      </c>
      <c r="G24" s="47"/>
      <c r="H24" s="47"/>
      <c r="I24" s="48" t="s">
        <v>38</v>
      </c>
      <c r="J24" s="49">
        <f t="shared" si="0"/>
        <v>1</v>
      </c>
      <c r="K24" s="47" t="s">
        <v>39</v>
      </c>
      <c r="L24" s="47" t="s">
        <v>4</v>
      </c>
      <c r="M24" s="50"/>
      <c r="N24" s="47"/>
      <c r="O24" s="47"/>
      <c r="P24" s="51"/>
      <c r="Q24" s="47"/>
      <c r="R24" s="47"/>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f t="shared" si="1"/>
        <v>17952.77</v>
      </c>
      <c r="BB24" s="53">
        <f t="shared" si="2"/>
        <v>17952.77</v>
      </c>
      <c r="BC24" s="54" t="str">
        <f t="shared" si="3"/>
        <v>INR  Seventeen Thousand Nine Hundred &amp; Fifty Two  and Paise Seventy Seven Only</v>
      </c>
      <c r="IA24" s="17">
        <v>1.11</v>
      </c>
      <c r="IB24" s="17" t="s">
        <v>198</v>
      </c>
      <c r="IC24" s="17" t="s">
        <v>66</v>
      </c>
      <c r="ID24" s="17">
        <v>2.78</v>
      </c>
      <c r="IE24" s="18" t="s">
        <v>439</v>
      </c>
      <c r="IF24" s="18"/>
      <c r="IG24" s="18"/>
      <c r="IH24" s="18"/>
      <c r="II24" s="18"/>
    </row>
    <row r="25" spans="1:243" s="17" customFormat="1" ht="90">
      <c r="A25" s="23">
        <v>1.12</v>
      </c>
      <c r="B25" s="60" t="s">
        <v>199</v>
      </c>
      <c r="C25" s="56" t="s">
        <v>67</v>
      </c>
      <c r="D25" s="58">
        <v>7.5</v>
      </c>
      <c r="E25" s="58" t="s">
        <v>439</v>
      </c>
      <c r="F25" s="46">
        <v>597.68</v>
      </c>
      <c r="G25" s="47"/>
      <c r="H25" s="47"/>
      <c r="I25" s="48" t="s">
        <v>38</v>
      </c>
      <c r="J25" s="49">
        <f t="shared" si="0"/>
        <v>1</v>
      </c>
      <c r="K25" s="47" t="s">
        <v>39</v>
      </c>
      <c r="L25" s="47" t="s">
        <v>4</v>
      </c>
      <c r="M25" s="50"/>
      <c r="N25" s="47"/>
      <c r="O25" s="47"/>
      <c r="P25" s="51"/>
      <c r="Q25" s="47"/>
      <c r="R25" s="47"/>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2">
        <f t="shared" si="1"/>
        <v>4482.6</v>
      </c>
      <c r="BB25" s="53">
        <f t="shared" si="2"/>
        <v>4482.6</v>
      </c>
      <c r="BC25" s="54" t="str">
        <f t="shared" si="3"/>
        <v>INR  Four Thousand Four Hundred &amp; Eighty Two  and Paise Sixty Only</v>
      </c>
      <c r="IA25" s="17">
        <v>1.12</v>
      </c>
      <c r="IB25" s="17" t="s">
        <v>199</v>
      </c>
      <c r="IC25" s="17" t="s">
        <v>67</v>
      </c>
      <c r="ID25" s="17">
        <v>7.5</v>
      </c>
      <c r="IE25" s="18" t="s">
        <v>439</v>
      </c>
      <c r="IF25" s="18"/>
      <c r="IG25" s="18"/>
      <c r="IH25" s="18"/>
      <c r="II25" s="18"/>
    </row>
    <row r="26" spans="1:243" s="17" customFormat="1" ht="15">
      <c r="A26" s="23">
        <v>1.13</v>
      </c>
      <c r="B26" s="60" t="s">
        <v>200</v>
      </c>
      <c r="C26" s="56" t="s">
        <v>68</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17">
        <v>1.13</v>
      </c>
      <c r="IB26" s="17" t="s">
        <v>200</v>
      </c>
      <c r="IC26" s="17" t="s">
        <v>68</v>
      </c>
      <c r="IE26" s="18"/>
      <c r="IF26" s="18"/>
      <c r="IG26" s="18"/>
      <c r="IH26" s="18"/>
      <c r="II26" s="18"/>
    </row>
    <row r="27" spans="1:243" s="17" customFormat="1" ht="105">
      <c r="A27" s="23">
        <v>1.14</v>
      </c>
      <c r="B27" s="60" t="s">
        <v>201</v>
      </c>
      <c r="C27" s="56" t="s">
        <v>69</v>
      </c>
      <c r="D27" s="58">
        <v>0.5</v>
      </c>
      <c r="E27" s="58" t="s">
        <v>439</v>
      </c>
      <c r="F27" s="46">
        <v>9398.77</v>
      </c>
      <c r="G27" s="47"/>
      <c r="H27" s="47"/>
      <c r="I27" s="48" t="s">
        <v>38</v>
      </c>
      <c r="J27" s="49">
        <f t="shared" si="0"/>
        <v>1</v>
      </c>
      <c r="K27" s="47" t="s">
        <v>39</v>
      </c>
      <c r="L27" s="47" t="s">
        <v>4</v>
      </c>
      <c r="M27" s="50"/>
      <c r="N27" s="47"/>
      <c r="O27" s="47"/>
      <c r="P27" s="51"/>
      <c r="Q27" s="47"/>
      <c r="R27" s="47"/>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2">
        <f t="shared" si="1"/>
        <v>4699.39</v>
      </c>
      <c r="BB27" s="53">
        <f t="shared" si="2"/>
        <v>4699.39</v>
      </c>
      <c r="BC27" s="54" t="str">
        <f t="shared" si="3"/>
        <v>INR  Four Thousand Six Hundred &amp; Ninety Nine  and Paise Thirty Nine Only</v>
      </c>
      <c r="IA27" s="17">
        <v>1.14</v>
      </c>
      <c r="IB27" s="17" t="s">
        <v>201</v>
      </c>
      <c r="IC27" s="17" t="s">
        <v>69</v>
      </c>
      <c r="ID27" s="17">
        <v>0.5</v>
      </c>
      <c r="IE27" s="18" t="s">
        <v>439</v>
      </c>
      <c r="IF27" s="18"/>
      <c r="IG27" s="18"/>
      <c r="IH27" s="18"/>
      <c r="II27" s="18"/>
    </row>
    <row r="28" spans="1:243" s="17" customFormat="1" ht="30">
      <c r="A28" s="23">
        <v>1.15</v>
      </c>
      <c r="B28" s="60" t="s">
        <v>202</v>
      </c>
      <c r="C28" s="56" t="s">
        <v>70</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17">
        <v>1.15</v>
      </c>
      <c r="IB28" s="17" t="s">
        <v>202</v>
      </c>
      <c r="IC28" s="17" t="s">
        <v>70</v>
      </c>
      <c r="IE28" s="18"/>
      <c r="IF28" s="18"/>
      <c r="IG28" s="18"/>
      <c r="IH28" s="18"/>
      <c r="II28" s="18"/>
    </row>
    <row r="29" spans="1:243" s="17" customFormat="1" ht="30">
      <c r="A29" s="23">
        <v>1.16</v>
      </c>
      <c r="B29" s="60" t="s">
        <v>203</v>
      </c>
      <c r="C29" s="56" t="s">
        <v>71</v>
      </c>
      <c r="D29" s="58">
        <v>2</v>
      </c>
      <c r="E29" s="58" t="s">
        <v>439</v>
      </c>
      <c r="F29" s="46">
        <v>672.12</v>
      </c>
      <c r="G29" s="47"/>
      <c r="H29" s="47"/>
      <c r="I29" s="48" t="s">
        <v>38</v>
      </c>
      <c r="J29" s="49">
        <f t="shared" si="0"/>
        <v>1</v>
      </c>
      <c r="K29" s="47" t="s">
        <v>39</v>
      </c>
      <c r="L29" s="47" t="s">
        <v>4</v>
      </c>
      <c r="M29" s="50"/>
      <c r="N29" s="47"/>
      <c r="O29" s="47"/>
      <c r="P29" s="51"/>
      <c r="Q29" s="47"/>
      <c r="R29" s="47"/>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2">
        <f t="shared" si="1"/>
        <v>1344.24</v>
      </c>
      <c r="BB29" s="53">
        <f t="shared" si="2"/>
        <v>1344.24</v>
      </c>
      <c r="BC29" s="54" t="str">
        <f t="shared" si="3"/>
        <v>INR  One Thousand Three Hundred &amp; Forty Four  and Paise Twenty Four Only</v>
      </c>
      <c r="IA29" s="17">
        <v>1.16</v>
      </c>
      <c r="IB29" s="17" t="s">
        <v>203</v>
      </c>
      <c r="IC29" s="17" t="s">
        <v>71</v>
      </c>
      <c r="ID29" s="17">
        <v>2</v>
      </c>
      <c r="IE29" s="18" t="s">
        <v>439</v>
      </c>
      <c r="IF29" s="18"/>
      <c r="IG29" s="18"/>
      <c r="IH29" s="18"/>
      <c r="II29" s="18"/>
    </row>
    <row r="30" spans="1:243" s="17" customFormat="1" ht="45">
      <c r="A30" s="23">
        <v>1.17</v>
      </c>
      <c r="B30" s="60" t="s">
        <v>204</v>
      </c>
      <c r="C30" s="56" t="s">
        <v>59</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17">
        <v>1.17</v>
      </c>
      <c r="IB30" s="17" t="s">
        <v>204</v>
      </c>
      <c r="IC30" s="17" t="s">
        <v>59</v>
      </c>
      <c r="IE30" s="18"/>
      <c r="IF30" s="18"/>
      <c r="IG30" s="18"/>
      <c r="IH30" s="18"/>
      <c r="II30" s="18"/>
    </row>
    <row r="31" spans="1:243" s="17" customFormat="1" ht="30">
      <c r="A31" s="23">
        <v>1.18</v>
      </c>
      <c r="B31" s="60" t="s">
        <v>205</v>
      </c>
      <c r="C31" s="56" t="s">
        <v>73</v>
      </c>
      <c r="D31" s="58">
        <v>180</v>
      </c>
      <c r="E31" s="58" t="s">
        <v>439</v>
      </c>
      <c r="F31" s="46">
        <v>78.61</v>
      </c>
      <c r="G31" s="47"/>
      <c r="H31" s="47"/>
      <c r="I31" s="48" t="s">
        <v>38</v>
      </c>
      <c r="J31" s="49">
        <f t="shared" si="0"/>
        <v>1</v>
      </c>
      <c r="K31" s="47" t="s">
        <v>39</v>
      </c>
      <c r="L31" s="47" t="s">
        <v>4</v>
      </c>
      <c r="M31" s="50"/>
      <c r="N31" s="47"/>
      <c r="O31" s="47"/>
      <c r="P31" s="51"/>
      <c r="Q31" s="47"/>
      <c r="R31" s="47"/>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2">
        <f t="shared" si="1"/>
        <v>14149.8</v>
      </c>
      <c r="BB31" s="53">
        <f t="shared" si="2"/>
        <v>14149.8</v>
      </c>
      <c r="BC31" s="54" t="str">
        <f t="shared" si="3"/>
        <v>INR  Fourteen Thousand One Hundred &amp; Forty Nine  and Paise Eighty Only</v>
      </c>
      <c r="IA31" s="17">
        <v>1.18</v>
      </c>
      <c r="IB31" s="17" t="s">
        <v>205</v>
      </c>
      <c r="IC31" s="17" t="s">
        <v>73</v>
      </c>
      <c r="ID31" s="17">
        <v>180</v>
      </c>
      <c r="IE31" s="18" t="s">
        <v>439</v>
      </c>
      <c r="IF31" s="18"/>
      <c r="IG31" s="18"/>
      <c r="IH31" s="18"/>
      <c r="II31" s="18"/>
    </row>
    <row r="32" spans="1:243" s="17" customFormat="1" ht="15">
      <c r="A32" s="23">
        <v>1.19</v>
      </c>
      <c r="B32" s="60" t="s">
        <v>206</v>
      </c>
      <c r="C32" s="56" t="s">
        <v>74</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17">
        <v>1.19</v>
      </c>
      <c r="IB32" s="17" t="s">
        <v>206</v>
      </c>
      <c r="IC32" s="17" t="s">
        <v>74</v>
      </c>
      <c r="IE32" s="18"/>
      <c r="IF32" s="18"/>
      <c r="IG32" s="18"/>
      <c r="IH32" s="18"/>
      <c r="II32" s="18"/>
    </row>
    <row r="33" spans="1:243" s="17" customFormat="1" ht="60">
      <c r="A33" s="23">
        <v>1.2</v>
      </c>
      <c r="B33" s="60" t="s">
        <v>207</v>
      </c>
      <c r="C33" s="56" t="s">
        <v>75</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17">
        <v>1.2</v>
      </c>
      <c r="IB33" s="17" t="s">
        <v>207</v>
      </c>
      <c r="IC33" s="17" t="s">
        <v>75</v>
      </c>
      <c r="IE33" s="18"/>
      <c r="IF33" s="18"/>
      <c r="IG33" s="18"/>
      <c r="IH33" s="18"/>
      <c r="II33" s="18"/>
    </row>
    <row r="34" spans="1:243" s="17" customFormat="1" ht="30">
      <c r="A34" s="23">
        <v>1.21</v>
      </c>
      <c r="B34" s="60" t="s">
        <v>208</v>
      </c>
      <c r="C34" s="56" t="s">
        <v>76</v>
      </c>
      <c r="D34" s="58">
        <v>0.45</v>
      </c>
      <c r="E34" s="58" t="s">
        <v>439</v>
      </c>
      <c r="F34" s="46">
        <v>7041.3</v>
      </c>
      <c r="G34" s="47"/>
      <c r="H34" s="47"/>
      <c r="I34" s="48" t="s">
        <v>38</v>
      </c>
      <c r="J34" s="49">
        <f t="shared" si="0"/>
        <v>1</v>
      </c>
      <c r="K34" s="47" t="s">
        <v>39</v>
      </c>
      <c r="L34" s="47" t="s">
        <v>4</v>
      </c>
      <c r="M34" s="50"/>
      <c r="N34" s="47"/>
      <c r="O34" s="47"/>
      <c r="P34" s="51"/>
      <c r="Q34" s="47"/>
      <c r="R34" s="47"/>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2">
        <f t="shared" si="1"/>
        <v>3168.59</v>
      </c>
      <c r="BB34" s="53">
        <f t="shared" si="2"/>
        <v>3168.59</v>
      </c>
      <c r="BC34" s="54" t="str">
        <f t="shared" si="3"/>
        <v>INR  Three Thousand One Hundred &amp; Sixty Eight  and Paise Fifty Nine Only</v>
      </c>
      <c r="IA34" s="17">
        <v>1.21</v>
      </c>
      <c r="IB34" s="17" t="s">
        <v>208</v>
      </c>
      <c r="IC34" s="17" t="s">
        <v>76</v>
      </c>
      <c r="ID34" s="17">
        <v>0.45</v>
      </c>
      <c r="IE34" s="18" t="s">
        <v>439</v>
      </c>
      <c r="IF34" s="18"/>
      <c r="IG34" s="18"/>
      <c r="IH34" s="18"/>
      <c r="II34" s="18"/>
    </row>
    <row r="35" spans="1:243" s="17" customFormat="1" ht="45">
      <c r="A35" s="23">
        <v>1.22</v>
      </c>
      <c r="B35" s="60" t="s">
        <v>209</v>
      </c>
      <c r="C35" s="56" t="s">
        <v>77</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17">
        <v>1.22</v>
      </c>
      <c r="IB35" s="17" t="s">
        <v>209</v>
      </c>
      <c r="IC35" s="17" t="s">
        <v>77</v>
      </c>
      <c r="IE35" s="18"/>
      <c r="IF35" s="18"/>
      <c r="IG35" s="18"/>
      <c r="IH35" s="18"/>
      <c r="II35" s="18"/>
    </row>
    <row r="36" spans="1:243" s="17" customFormat="1" ht="30">
      <c r="A36" s="23">
        <v>1.23</v>
      </c>
      <c r="B36" s="60" t="s">
        <v>210</v>
      </c>
      <c r="C36" s="56" t="s">
        <v>78</v>
      </c>
      <c r="D36" s="58">
        <v>4</v>
      </c>
      <c r="E36" s="58" t="s">
        <v>439</v>
      </c>
      <c r="F36" s="46">
        <v>7267.3</v>
      </c>
      <c r="G36" s="47"/>
      <c r="H36" s="47"/>
      <c r="I36" s="48" t="s">
        <v>38</v>
      </c>
      <c r="J36" s="49">
        <f t="shared" si="0"/>
        <v>1</v>
      </c>
      <c r="K36" s="47" t="s">
        <v>39</v>
      </c>
      <c r="L36" s="47" t="s">
        <v>4</v>
      </c>
      <c r="M36" s="50"/>
      <c r="N36" s="47"/>
      <c r="O36" s="47"/>
      <c r="P36" s="51"/>
      <c r="Q36" s="47"/>
      <c r="R36" s="47"/>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2">
        <f t="shared" si="1"/>
        <v>29069.2</v>
      </c>
      <c r="BB36" s="53">
        <f t="shared" si="2"/>
        <v>29069.2</v>
      </c>
      <c r="BC36" s="54" t="str">
        <f t="shared" si="3"/>
        <v>INR  Twenty Nine Thousand  &amp;Sixty Nine  and Paise Twenty Only</v>
      </c>
      <c r="IA36" s="17">
        <v>1.23</v>
      </c>
      <c r="IB36" s="17" t="s">
        <v>210</v>
      </c>
      <c r="IC36" s="17" t="s">
        <v>78</v>
      </c>
      <c r="ID36" s="17">
        <v>4</v>
      </c>
      <c r="IE36" s="18" t="s">
        <v>439</v>
      </c>
      <c r="IF36" s="18"/>
      <c r="IG36" s="18"/>
      <c r="IH36" s="18"/>
      <c r="II36" s="18"/>
    </row>
    <row r="37" spans="1:243" s="17" customFormat="1" ht="45">
      <c r="A37" s="23">
        <v>1.24</v>
      </c>
      <c r="B37" s="60" t="s">
        <v>211</v>
      </c>
      <c r="C37" s="56" t="s">
        <v>79</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IA37" s="17">
        <v>1.24</v>
      </c>
      <c r="IB37" s="17" t="s">
        <v>211</v>
      </c>
      <c r="IC37" s="17" t="s">
        <v>79</v>
      </c>
      <c r="IE37" s="18"/>
      <c r="IF37" s="18"/>
      <c r="IG37" s="18"/>
      <c r="IH37" s="18"/>
      <c r="II37" s="18"/>
    </row>
    <row r="38" spans="1:243" s="17" customFormat="1" ht="30">
      <c r="A38" s="23">
        <v>1.25</v>
      </c>
      <c r="B38" s="60" t="s">
        <v>212</v>
      </c>
      <c r="C38" s="56" t="s">
        <v>80</v>
      </c>
      <c r="D38" s="58">
        <v>1.5</v>
      </c>
      <c r="E38" s="58" t="s">
        <v>439</v>
      </c>
      <c r="F38" s="46">
        <v>892.63</v>
      </c>
      <c r="G38" s="47"/>
      <c r="H38" s="47"/>
      <c r="I38" s="48" t="s">
        <v>38</v>
      </c>
      <c r="J38" s="49">
        <f t="shared" si="0"/>
        <v>1</v>
      </c>
      <c r="K38" s="47" t="s">
        <v>39</v>
      </c>
      <c r="L38" s="47" t="s">
        <v>4</v>
      </c>
      <c r="M38" s="50"/>
      <c r="N38" s="47"/>
      <c r="O38" s="47"/>
      <c r="P38" s="51"/>
      <c r="Q38" s="47"/>
      <c r="R38" s="47"/>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2">
        <f t="shared" si="1"/>
        <v>1338.95</v>
      </c>
      <c r="BB38" s="53">
        <f t="shared" si="2"/>
        <v>1338.95</v>
      </c>
      <c r="BC38" s="54" t="str">
        <f t="shared" si="3"/>
        <v>INR  One Thousand Three Hundred &amp; Thirty Eight  and Paise Ninety Five Only</v>
      </c>
      <c r="IA38" s="17">
        <v>1.25</v>
      </c>
      <c r="IB38" s="17" t="s">
        <v>212</v>
      </c>
      <c r="IC38" s="17" t="s">
        <v>80</v>
      </c>
      <c r="ID38" s="17">
        <v>1.5</v>
      </c>
      <c r="IE38" s="18" t="s">
        <v>439</v>
      </c>
      <c r="IF38" s="18"/>
      <c r="IG38" s="18"/>
      <c r="IH38" s="18"/>
      <c r="II38" s="18"/>
    </row>
    <row r="39" spans="1:243" s="17" customFormat="1" ht="45">
      <c r="A39" s="23">
        <v>1.26</v>
      </c>
      <c r="B39" s="60" t="s">
        <v>213</v>
      </c>
      <c r="C39" s="56" t="s">
        <v>81</v>
      </c>
      <c r="D39" s="58">
        <v>11</v>
      </c>
      <c r="E39" s="58" t="s">
        <v>439</v>
      </c>
      <c r="F39" s="46">
        <v>48.93</v>
      </c>
      <c r="G39" s="47"/>
      <c r="H39" s="47"/>
      <c r="I39" s="48" t="s">
        <v>38</v>
      </c>
      <c r="J39" s="49">
        <f t="shared" si="0"/>
        <v>1</v>
      </c>
      <c r="K39" s="47" t="s">
        <v>39</v>
      </c>
      <c r="L39" s="47" t="s">
        <v>4</v>
      </c>
      <c r="M39" s="50"/>
      <c r="N39" s="47"/>
      <c r="O39" s="47"/>
      <c r="P39" s="51"/>
      <c r="Q39" s="47"/>
      <c r="R39" s="47"/>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2">
        <f t="shared" si="1"/>
        <v>538.23</v>
      </c>
      <c r="BB39" s="53">
        <f t="shared" si="2"/>
        <v>538.23</v>
      </c>
      <c r="BC39" s="54" t="str">
        <f t="shared" si="3"/>
        <v>INR  Five Hundred &amp; Thirty Eight  and Paise Twenty Three Only</v>
      </c>
      <c r="IA39" s="17">
        <v>1.26</v>
      </c>
      <c r="IB39" s="17" t="s">
        <v>213</v>
      </c>
      <c r="IC39" s="17" t="s">
        <v>81</v>
      </c>
      <c r="ID39" s="17">
        <v>11</v>
      </c>
      <c r="IE39" s="18" t="s">
        <v>439</v>
      </c>
      <c r="IF39" s="18"/>
      <c r="IG39" s="18"/>
      <c r="IH39" s="18"/>
      <c r="II39" s="18"/>
    </row>
    <row r="40" spans="1:243" s="17" customFormat="1" ht="15">
      <c r="A40" s="23">
        <v>1.27</v>
      </c>
      <c r="B40" s="60" t="s">
        <v>214</v>
      </c>
      <c r="C40" s="56" t="s">
        <v>82</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IA40" s="17">
        <v>1.27</v>
      </c>
      <c r="IB40" s="17" t="s">
        <v>214</v>
      </c>
      <c r="IC40" s="17" t="s">
        <v>82</v>
      </c>
      <c r="IE40" s="18"/>
      <c r="IF40" s="18"/>
      <c r="IG40" s="18"/>
      <c r="IH40" s="18"/>
      <c r="II40" s="18"/>
    </row>
    <row r="41" spans="1:243" s="17" customFormat="1" ht="120">
      <c r="A41" s="23">
        <v>1.28</v>
      </c>
      <c r="B41" s="60" t="s">
        <v>215</v>
      </c>
      <c r="C41" s="56" t="s">
        <v>83</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17">
        <v>1.28</v>
      </c>
      <c r="IB41" s="17" t="s">
        <v>215</v>
      </c>
      <c r="IC41" s="17" t="s">
        <v>83</v>
      </c>
      <c r="IE41" s="18"/>
      <c r="IF41" s="18"/>
      <c r="IG41" s="18"/>
      <c r="IH41" s="18"/>
      <c r="II41" s="18"/>
    </row>
    <row r="42" spans="1:243" s="17" customFormat="1" ht="15">
      <c r="A42" s="23">
        <v>1.29</v>
      </c>
      <c r="B42" s="60" t="s">
        <v>216</v>
      </c>
      <c r="C42" s="56" t="s">
        <v>84</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17">
        <v>1.29</v>
      </c>
      <c r="IB42" s="17" t="s">
        <v>216</v>
      </c>
      <c r="IC42" s="17" t="s">
        <v>84</v>
      </c>
      <c r="IE42" s="18"/>
      <c r="IF42" s="18"/>
      <c r="IG42" s="18"/>
      <c r="IH42" s="18"/>
      <c r="II42" s="18"/>
    </row>
    <row r="43" spans="1:243" s="17" customFormat="1" ht="30">
      <c r="A43" s="23">
        <v>1.3</v>
      </c>
      <c r="B43" s="60" t="s">
        <v>217</v>
      </c>
      <c r="C43" s="56" t="s">
        <v>85</v>
      </c>
      <c r="D43" s="58">
        <v>3</v>
      </c>
      <c r="E43" s="58" t="s">
        <v>439</v>
      </c>
      <c r="F43" s="46">
        <v>4102.89</v>
      </c>
      <c r="G43" s="47"/>
      <c r="H43" s="47"/>
      <c r="I43" s="48" t="s">
        <v>38</v>
      </c>
      <c r="J43" s="49">
        <f t="shared" si="0"/>
        <v>1</v>
      </c>
      <c r="K43" s="47" t="s">
        <v>39</v>
      </c>
      <c r="L43" s="47" t="s">
        <v>4</v>
      </c>
      <c r="M43" s="50"/>
      <c r="N43" s="47"/>
      <c r="O43" s="47"/>
      <c r="P43" s="51"/>
      <c r="Q43" s="47"/>
      <c r="R43" s="47"/>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2">
        <f t="shared" si="1"/>
        <v>12308.67</v>
      </c>
      <c r="BB43" s="53">
        <f t="shared" si="2"/>
        <v>12308.67</v>
      </c>
      <c r="BC43" s="54" t="str">
        <f t="shared" si="3"/>
        <v>INR  Twelve Thousand Three Hundred &amp; Eight  and Paise Sixty Seven Only</v>
      </c>
      <c r="IA43" s="17">
        <v>1.3</v>
      </c>
      <c r="IB43" s="17" t="s">
        <v>217</v>
      </c>
      <c r="IC43" s="17" t="s">
        <v>85</v>
      </c>
      <c r="ID43" s="17">
        <v>3</v>
      </c>
      <c r="IE43" s="18" t="s">
        <v>439</v>
      </c>
      <c r="IF43" s="18"/>
      <c r="IG43" s="18"/>
      <c r="IH43" s="18"/>
      <c r="II43" s="18"/>
    </row>
    <row r="44" spans="1:243" s="17" customFormat="1" ht="45">
      <c r="A44" s="23">
        <v>1.31</v>
      </c>
      <c r="B44" s="60" t="s">
        <v>218</v>
      </c>
      <c r="C44" s="56" t="s">
        <v>86</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17">
        <v>1.31</v>
      </c>
      <c r="IB44" s="17" t="s">
        <v>218</v>
      </c>
      <c r="IC44" s="17" t="s">
        <v>86</v>
      </c>
      <c r="IE44" s="18"/>
      <c r="IF44" s="18"/>
      <c r="IG44" s="18"/>
      <c r="IH44" s="18"/>
      <c r="II44" s="18"/>
    </row>
    <row r="45" spans="1:243" s="17" customFormat="1" ht="30">
      <c r="A45" s="23">
        <v>1.32</v>
      </c>
      <c r="B45" s="60" t="s">
        <v>219</v>
      </c>
      <c r="C45" s="56" t="s">
        <v>87</v>
      </c>
      <c r="D45" s="58">
        <v>5</v>
      </c>
      <c r="E45" s="58" t="s">
        <v>439</v>
      </c>
      <c r="F45" s="46">
        <v>367.25</v>
      </c>
      <c r="G45" s="47"/>
      <c r="H45" s="47"/>
      <c r="I45" s="48" t="s">
        <v>38</v>
      </c>
      <c r="J45" s="49">
        <f t="shared" si="0"/>
        <v>1</v>
      </c>
      <c r="K45" s="47" t="s">
        <v>39</v>
      </c>
      <c r="L45" s="47" t="s">
        <v>4</v>
      </c>
      <c r="M45" s="50"/>
      <c r="N45" s="47"/>
      <c r="O45" s="47"/>
      <c r="P45" s="51"/>
      <c r="Q45" s="47"/>
      <c r="R45" s="47"/>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2">
        <f t="shared" si="1"/>
        <v>1836.25</v>
      </c>
      <c r="BB45" s="53">
        <f t="shared" si="2"/>
        <v>1836.25</v>
      </c>
      <c r="BC45" s="54" t="str">
        <f t="shared" si="3"/>
        <v>INR  One Thousand Eight Hundred &amp; Thirty Six  and Paise Twenty Five Only</v>
      </c>
      <c r="IA45" s="17">
        <v>1.32</v>
      </c>
      <c r="IB45" s="17" t="s">
        <v>219</v>
      </c>
      <c r="IC45" s="17" t="s">
        <v>87</v>
      </c>
      <c r="ID45" s="17">
        <v>5</v>
      </c>
      <c r="IE45" s="18" t="s">
        <v>439</v>
      </c>
      <c r="IF45" s="18"/>
      <c r="IG45" s="18"/>
      <c r="IH45" s="18"/>
      <c r="II45" s="18"/>
    </row>
    <row r="46" spans="1:243" s="17" customFormat="1" ht="75">
      <c r="A46" s="23">
        <v>1.33</v>
      </c>
      <c r="B46" s="60" t="s">
        <v>220</v>
      </c>
      <c r="C46" s="56" t="s">
        <v>88</v>
      </c>
      <c r="D46" s="58">
        <v>4</v>
      </c>
      <c r="E46" s="58" t="s">
        <v>439</v>
      </c>
      <c r="F46" s="46">
        <v>708.59</v>
      </c>
      <c r="G46" s="47"/>
      <c r="H46" s="47"/>
      <c r="I46" s="48" t="s">
        <v>38</v>
      </c>
      <c r="J46" s="49">
        <f t="shared" si="0"/>
        <v>1</v>
      </c>
      <c r="K46" s="47" t="s">
        <v>39</v>
      </c>
      <c r="L46" s="47" t="s">
        <v>4</v>
      </c>
      <c r="M46" s="50"/>
      <c r="N46" s="47"/>
      <c r="O46" s="47"/>
      <c r="P46" s="51"/>
      <c r="Q46" s="47"/>
      <c r="R46" s="47"/>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2">
        <f t="shared" si="1"/>
        <v>2834.36</v>
      </c>
      <c r="BB46" s="53">
        <f t="shared" si="2"/>
        <v>2834.36</v>
      </c>
      <c r="BC46" s="54" t="str">
        <f t="shared" si="3"/>
        <v>INR  Two Thousand Eight Hundred &amp; Thirty Four  and Paise Thirty Six Only</v>
      </c>
      <c r="IA46" s="17">
        <v>1.33</v>
      </c>
      <c r="IB46" s="17" t="s">
        <v>220</v>
      </c>
      <c r="IC46" s="17" t="s">
        <v>88</v>
      </c>
      <c r="ID46" s="17">
        <v>4</v>
      </c>
      <c r="IE46" s="18" t="s">
        <v>439</v>
      </c>
      <c r="IF46" s="18"/>
      <c r="IG46" s="18"/>
      <c r="IH46" s="18"/>
      <c r="II46" s="18"/>
    </row>
    <row r="47" spans="1:243" s="17" customFormat="1" ht="120">
      <c r="A47" s="23">
        <v>1.34</v>
      </c>
      <c r="B47" s="60" t="s">
        <v>221</v>
      </c>
      <c r="C47" s="56" t="s">
        <v>89</v>
      </c>
      <c r="D47" s="58">
        <v>120.4</v>
      </c>
      <c r="E47" s="58" t="s">
        <v>439</v>
      </c>
      <c r="F47" s="46">
        <v>932.44</v>
      </c>
      <c r="G47" s="47"/>
      <c r="H47" s="47"/>
      <c r="I47" s="48" t="s">
        <v>38</v>
      </c>
      <c r="J47" s="49">
        <f t="shared" si="0"/>
        <v>1</v>
      </c>
      <c r="K47" s="47" t="s">
        <v>39</v>
      </c>
      <c r="L47" s="47" t="s">
        <v>4</v>
      </c>
      <c r="M47" s="50"/>
      <c r="N47" s="47"/>
      <c r="O47" s="47"/>
      <c r="P47" s="51"/>
      <c r="Q47" s="47"/>
      <c r="R47" s="47"/>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2">
        <f t="shared" si="1"/>
        <v>112265.78</v>
      </c>
      <c r="BB47" s="53">
        <f t="shared" si="2"/>
        <v>112265.78</v>
      </c>
      <c r="BC47" s="54" t="str">
        <f t="shared" si="3"/>
        <v>INR  One Lakh Twelve Thousand Two Hundred &amp; Sixty Five  and Paise Seventy Eight Only</v>
      </c>
      <c r="IA47" s="17">
        <v>1.34</v>
      </c>
      <c r="IB47" s="17" t="s">
        <v>221</v>
      </c>
      <c r="IC47" s="17" t="s">
        <v>89</v>
      </c>
      <c r="ID47" s="17">
        <v>120.4</v>
      </c>
      <c r="IE47" s="18" t="s">
        <v>439</v>
      </c>
      <c r="IF47" s="18"/>
      <c r="IG47" s="18"/>
      <c r="IH47" s="18"/>
      <c r="II47" s="18"/>
    </row>
    <row r="48" spans="1:243" s="17" customFormat="1" ht="15">
      <c r="A48" s="23">
        <v>1.35</v>
      </c>
      <c r="B48" s="60" t="s">
        <v>222</v>
      </c>
      <c r="C48" s="56" t="s">
        <v>90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17">
        <v>1.35</v>
      </c>
      <c r="IB48" s="17" t="s">
        <v>222</v>
      </c>
      <c r="IC48" s="17" t="s">
        <v>90</v>
      </c>
      <c r="IE48" s="18"/>
      <c r="IF48" s="18"/>
      <c r="IG48" s="18"/>
      <c r="IH48" s="18"/>
      <c r="II48" s="18"/>
    </row>
    <row r="49" spans="1:243" s="17" customFormat="1" ht="45">
      <c r="A49" s="23">
        <v>1.36</v>
      </c>
      <c r="B49" s="60" t="s">
        <v>223</v>
      </c>
      <c r="C49" s="56" t="s">
        <v>91</v>
      </c>
      <c r="D49" s="58">
        <v>10</v>
      </c>
      <c r="E49" s="58" t="s">
        <v>439</v>
      </c>
      <c r="F49" s="46">
        <v>351.95</v>
      </c>
      <c r="G49" s="47"/>
      <c r="H49" s="47"/>
      <c r="I49" s="48" t="s">
        <v>38</v>
      </c>
      <c r="J49" s="49">
        <f t="shared" si="0"/>
        <v>1</v>
      </c>
      <c r="K49" s="47" t="s">
        <v>39</v>
      </c>
      <c r="L49" s="47" t="s">
        <v>4</v>
      </c>
      <c r="M49" s="50"/>
      <c r="N49" s="47"/>
      <c r="O49" s="47"/>
      <c r="P49" s="51"/>
      <c r="Q49" s="47"/>
      <c r="R49" s="47"/>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2">
        <f t="shared" si="1"/>
        <v>3519.5</v>
      </c>
      <c r="BB49" s="53">
        <f t="shared" si="2"/>
        <v>3519.5</v>
      </c>
      <c r="BC49" s="54" t="str">
        <f t="shared" si="3"/>
        <v>INR  Three Thousand Five Hundred &amp; Nineteen  and Paise Fifty Only</v>
      </c>
      <c r="IA49" s="17">
        <v>1.36</v>
      </c>
      <c r="IB49" s="17" t="s">
        <v>223</v>
      </c>
      <c r="IC49" s="17" t="s">
        <v>91</v>
      </c>
      <c r="ID49" s="17">
        <v>10</v>
      </c>
      <c r="IE49" s="18" t="s">
        <v>439</v>
      </c>
      <c r="IF49" s="18"/>
      <c r="IG49" s="18"/>
      <c r="IH49" s="18"/>
      <c r="II49" s="18"/>
    </row>
    <row r="50" spans="1:243" s="17" customFormat="1" ht="60">
      <c r="A50" s="23">
        <v>1.37</v>
      </c>
      <c r="B50" s="60" t="s">
        <v>224</v>
      </c>
      <c r="C50" s="56" t="s">
        <v>92</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17">
        <v>1.37</v>
      </c>
      <c r="IB50" s="17" t="s">
        <v>224</v>
      </c>
      <c r="IC50" s="17" t="s">
        <v>92</v>
      </c>
      <c r="IE50" s="18"/>
      <c r="IF50" s="18"/>
      <c r="IG50" s="18"/>
      <c r="IH50" s="18"/>
      <c r="II50" s="18"/>
    </row>
    <row r="51" spans="1:243" s="17" customFormat="1" ht="15">
      <c r="A51" s="23">
        <v>1.38</v>
      </c>
      <c r="B51" s="60" t="s">
        <v>225</v>
      </c>
      <c r="C51" s="56" t="s">
        <v>93</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IA51" s="17">
        <v>1.38</v>
      </c>
      <c r="IB51" s="17" t="s">
        <v>225</v>
      </c>
      <c r="IC51" s="17" t="s">
        <v>93</v>
      </c>
      <c r="IE51" s="18"/>
      <c r="IF51" s="18"/>
      <c r="IG51" s="18"/>
      <c r="IH51" s="18"/>
      <c r="II51" s="18"/>
    </row>
    <row r="52" spans="1:243" s="17" customFormat="1" ht="30">
      <c r="A52" s="23">
        <v>1.39</v>
      </c>
      <c r="B52" s="60" t="s">
        <v>226</v>
      </c>
      <c r="C52" s="56" t="s">
        <v>94</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IA52" s="17">
        <v>1.39</v>
      </c>
      <c r="IB52" s="17" t="s">
        <v>226</v>
      </c>
      <c r="IC52" s="17" t="s">
        <v>94</v>
      </c>
      <c r="IE52" s="18"/>
      <c r="IF52" s="18"/>
      <c r="IG52" s="18"/>
      <c r="IH52" s="18"/>
      <c r="II52" s="18"/>
    </row>
    <row r="53" spans="1:243" s="17" customFormat="1" ht="30">
      <c r="A53" s="23">
        <v>1.4</v>
      </c>
      <c r="B53" s="60" t="s">
        <v>227</v>
      </c>
      <c r="C53" s="56" t="s">
        <v>95</v>
      </c>
      <c r="D53" s="58">
        <v>15</v>
      </c>
      <c r="E53" s="58" t="s">
        <v>439</v>
      </c>
      <c r="F53" s="46">
        <v>3807.37</v>
      </c>
      <c r="G53" s="47"/>
      <c r="H53" s="47"/>
      <c r="I53" s="48" t="s">
        <v>38</v>
      </c>
      <c r="J53" s="49">
        <f t="shared" si="0"/>
        <v>1</v>
      </c>
      <c r="K53" s="47" t="s">
        <v>39</v>
      </c>
      <c r="L53" s="47" t="s">
        <v>4</v>
      </c>
      <c r="M53" s="50"/>
      <c r="N53" s="47"/>
      <c r="O53" s="47"/>
      <c r="P53" s="51"/>
      <c r="Q53" s="47"/>
      <c r="R53" s="47"/>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2">
        <f t="shared" si="1"/>
        <v>57110.55</v>
      </c>
      <c r="BB53" s="53">
        <f t="shared" si="2"/>
        <v>57110.55</v>
      </c>
      <c r="BC53" s="54" t="str">
        <f t="shared" si="3"/>
        <v>INR  Fifty Seven Thousand One Hundred &amp; Ten  and Paise Fifty Five Only</v>
      </c>
      <c r="IA53" s="17">
        <v>1.4</v>
      </c>
      <c r="IB53" s="17" t="s">
        <v>227</v>
      </c>
      <c r="IC53" s="17" t="s">
        <v>95</v>
      </c>
      <c r="ID53" s="17">
        <v>15</v>
      </c>
      <c r="IE53" s="18" t="s">
        <v>439</v>
      </c>
      <c r="IF53" s="18"/>
      <c r="IG53" s="18"/>
      <c r="IH53" s="18"/>
      <c r="II53" s="18"/>
    </row>
    <row r="54" spans="1:243" s="17" customFormat="1" ht="30">
      <c r="A54" s="23">
        <v>1.41</v>
      </c>
      <c r="B54" s="60" t="s">
        <v>228</v>
      </c>
      <c r="C54" s="56" t="s">
        <v>96</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IA54" s="17">
        <v>1.41</v>
      </c>
      <c r="IB54" s="17" t="s">
        <v>228</v>
      </c>
      <c r="IC54" s="17" t="s">
        <v>96</v>
      </c>
      <c r="IE54" s="18"/>
      <c r="IF54" s="18"/>
      <c r="IG54" s="18"/>
      <c r="IH54" s="18"/>
      <c r="II54" s="18"/>
    </row>
    <row r="55" spans="1:243" s="17" customFormat="1" ht="28.5" customHeight="1">
      <c r="A55" s="23">
        <v>1.42</v>
      </c>
      <c r="B55" s="60" t="s">
        <v>229</v>
      </c>
      <c r="C55" s="56" t="s">
        <v>97</v>
      </c>
      <c r="D55" s="58">
        <v>3</v>
      </c>
      <c r="E55" s="58" t="s">
        <v>439</v>
      </c>
      <c r="F55" s="46">
        <v>200.7</v>
      </c>
      <c r="G55" s="47"/>
      <c r="H55" s="47"/>
      <c r="I55" s="48" t="s">
        <v>38</v>
      </c>
      <c r="J55" s="49">
        <f t="shared" si="0"/>
        <v>1</v>
      </c>
      <c r="K55" s="47" t="s">
        <v>39</v>
      </c>
      <c r="L55" s="47" t="s">
        <v>4</v>
      </c>
      <c r="M55" s="50"/>
      <c r="N55" s="47"/>
      <c r="O55" s="47"/>
      <c r="P55" s="51"/>
      <c r="Q55" s="47"/>
      <c r="R55" s="47"/>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2">
        <f t="shared" si="1"/>
        <v>602.1</v>
      </c>
      <c r="BB55" s="53">
        <f t="shared" si="2"/>
        <v>602.1</v>
      </c>
      <c r="BC55" s="54" t="str">
        <f t="shared" si="3"/>
        <v>INR  Six Hundred &amp; Two  and Paise Ten Only</v>
      </c>
      <c r="IA55" s="17">
        <v>1.42</v>
      </c>
      <c r="IB55" s="17" t="s">
        <v>229</v>
      </c>
      <c r="IC55" s="17" t="s">
        <v>97</v>
      </c>
      <c r="ID55" s="17">
        <v>3</v>
      </c>
      <c r="IE55" s="18" t="s">
        <v>439</v>
      </c>
      <c r="IF55" s="18"/>
      <c r="IG55" s="18"/>
      <c r="IH55" s="18"/>
      <c r="II55" s="18"/>
    </row>
    <row r="56" spans="1:243" s="17" customFormat="1" ht="30">
      <c r="A56" s="23">
        <v>1.43</v>
      </c>
      <c r="B56" s="60" t="s">
        <v>230</v>
      </c>
      <c r="C56" s="56" t="s">
        <v>98</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17">
        <v>1.43</v>
      </c>
      <c r="IB56" s="17" t="s">
        <v>230</v>
      </c>
      <c r="IC56" s="17" t="s">
        <v>98</v>
      </c>
      <c r="IE56" s="18"/>
      <c r="IF56" s="18"/>
      <c r="IG56" s="18"/>
      <c r="IH56" s="18"/>
      <c r="II56" s="18"/>
    </row>
    <row r="57" spans="1:243" s="17" customFormat="1" ht="30">
      <c r="A57" s="23">
        <v>1.44</v>
      </c>
      <c r="B57" s="60" t="s">
        <v>231</v>
      </c>
      <c r="C57" s="56" t="s">
        <v>99</v>
      </c>
      <c r="D57" s="58">
        <v>1</v>
      </c>
      <c r="E57" s="58" t="s">
        <v>439</v>
      </c>
      <c r="F57" s="46">
        <v>328.23</v>
      </c>
      <c r="G57" s="47"/>
      <c r="H57" s="47"/>
      <c r="I57" s="48" t="s">
        <v>38</v>
      </c>
      <c r="J57" s="49">
        <f t="shared" si="0"/>
        <v>1</v>
      </c>
      <c r="K57" s="47" t="s">
        <v>39</v>
      </c>
      <c r="L57" s="47" t="s">
        <v>4</v>
      </c>
      <c r="M57" s="50"/>
      <c r="N57" s="47"/>
      <c r="O57" s="47"/>
      <c r="P57" s="51"/>
      <c r="Q57" s="47"/>
      <c r="R57" s="47"/>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2">
        <f t="shared" si="1"/>
        <v>328.23</v>
      </c>
      <c r="BB57" s="53">
        <f t="shared" si="2"/>
        <v>328.23</v>
      </c>
      <c r="BC57" s="54" t="str">
        <f t="shared" si="3"/>
        <v>INR  Three Hundred &amp; Twenty Eight  and Paise Twenty Three Only</v>
      </c>
      <c r="IA57" s="17">
        <v>1.44</v>
      </c>
      <c r="IB57" s="17" t="s">
        <v>231</v>
      </c>
      <c r="IC57" s="17" t="s">
        <v>99</v>
      </c>
      <c r="ID57" s="17">
        <v>1</v>
      </c>
      <c r="IE57" s="18" t="s">
        <v>439</v>
      </c>
      <c r="IF57" s="18"/>
      <c r="IG57" s="18"/>
      <c r="IH57" s="18"/>
      <c r="II57" s="18"/>
    </row>
    <row r="58" spans="1:243" s="17" customFormat="1" ht="30">
      <c r="A58" s="23">
        <v>1.45</v>
      </c>
      <c r="B58" s="60" t="s">
        <v>232</v>
      </c>
      <c r="C58" s="56" t="s">
        <v>100</v>
      </c>
      <c r="D58" s="58">
        <v>1</v>
      </c>
      <c r="E58" s="58" t="s">
        <v>439</v>
      </c>
      <c r="F58" s="46">
        <v>203.68</v>
      </c>
      <c r="G58" s="47"/>
      <c r="H58" s="47"/>
      <c r="I58" s="48" t="s">
        <v>38</v>
      </c>
      <c r="J58" s="49">
        <f t="shared" si="0"/>
        <v>1</v>
      </c>
      <c r="K58" s="47" t="s">
        <v>39</v>
      </c>
      <c r="L58" s="47" t="s">
        <v>4</v>
      </c>
      <c r="M58" s="50"/>
      <c r="N58" s="47"/>
      <c r="O58" s="47"/>
      <c r="P58" s="51"/>
      <c r="Q58" s="47"/>
      <c r="R58" s="47"/>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2">
        <f t="shared" si="1"/>
        <v>203.68</v>
      </c>
      <c r="BB58" s="53">
        <f t="shared" si="2"/>
        <v>203.68</v>
      </c>
      <c r="BC58" s="54" t="str">
        <f t="shared" si="3"/>
        <v>INR  Two Hundred &amp; Three  and Paise Sixty Eight Only</v>
      </c>
      <c r="IA58" s="17">
        <v>1.45</v>
      </c>
      <c r="IB58" s="17" t="s">
        <v>232</v>
      </c>
      <c r="IC58" s="17" t="s">
        <v>100</v>
      </c>
      <c r="ID58" s="17">
        <v>1</v>
      </c>
      <c r="IE58" s="18" t="s">
        <v>439</v>
      </c>
      <c r="IF58" s="18"/>
      <c r="IG58" s="18"/>
      <c r="IH58" s="18"/>
      <c r="II58" s="18"/>
    </row>
    <row r="59" spans="1:243" s="17" customFormat="1" ht="30">
      <c r="A59" s="23">
        <v>1.46</v>
      </c>
      <c r="B59" s="60" t="s">
        <v>233</v>
      </c>
      <c r="C59" s="56" t="s">
        <v>101</v>
      </c>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IA59" s="17">
        <v>1.46</v>
      </c>
      <c r="IB59" s="17" t="s">
        <v>233</v>
      </c>
      <c r="IC59" s="17" t="s">
        <v>101</v>
      </c>
      <c r="IE59" s="18"/>
      <c r="IF59" s="18"/>
      <c r="IG59" s="18"/>
      <c r="IH59" s="18"/>
      <c r="II59" s="18"/>
    </row>
    <row r="60" spans="1:243" s="17" customFormat="1" ht="30">
      <c r="A60" s="23">
        <v>1.47</v>
      </c>
      <c r="B60" s="60" t="s">
        <v>234</v>
      </c>
      <c r="C60" s="56" t="s">
        <v>102</v>
      </c>
      <c r="D60" s="58">
        <v>1</v>
      </c>
      <c r="E60" s="58" t="s">
        <v>439</v>
      </c>
      <c r="F60" s="46">
        <v>227.79</v>
      </c>
      <c r="G60" s="47"/>
      <c r="H60" s="47"/>
      <c r="I60" s="48" t="s">
        <v>38</v>
      </c>
      <c r="J60" s="49">
        <f t="shared" si="0"/>
        <v>1</v>
      </c>
      <c r="K60" s="47" t="s">
        <v>39</v>
      </c>
      <c r="L60" s="47" t="s">
        <v>4</v>
      </c>
      <c r="M60" s="50"/>
      <c r="N60" s="47"/>
      <c r="O60" s="47"/>
      <c r="P60" s="51"/>
      <c r="Q60" s="47"/>
      <c r="R60" s="47"/>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2">
        <f t="shared" si="1"/>
        <v>227.79</v>
      </c>
      <c r="BB60" s="53">
        <f t="shared" si="2"/>
        <v>227.79</v>
      </c>
      <c r="BC60" s="54" t="str">
        <f t="shared" si="3"/>
        <v>INR  Two Hundred &amp; Twenty Seven  and Paise Seventy Nine Only</v>
      </c>
      <c r="IA60" s="17">
        <v>1.47</v>
      </c>
      <c r="IB60" s="17" t="s">
        <v>234</v>
      </c>
      <c r="IC60" s="17" t="s">
        <v>102</v>
      </c>
      <c r="ID60" s="17">
        <v>1</v>
      </c>
      <c r="IE60" s="18" t="s">
        <v>439</v>
      </c>
      <c r="IF60" s="18"/>
      <c r="IG60" s="18"/>
      <c r="IH60" s="18"/>
      <c r="II60" s="18"/>
    </row>
    <row r="61" spans="1:243" s="17" customFormat="1" ht="45">
      <c r="A61" s="23">
        <v>1.48</v>
      </c>
      <c r="B61" s="60" t="s">
        <v>235</v>
      </c>
      <c r="C61" s="56" t="s">
        <v>103</v>
      </c>
      <c r="D61" s="58">
        <v>1</v>
      </c>
      <c r="E61" s="58" t="s">
        <v>439</v>
      </c>
      <c r="F61" s="46">
        <v>634.63</v>
      </c>
      <c r="G61" s="47"/>
      <c r="H61" s="47"/>
      <c r="I61" s="48" t="s">
        <v>38</v>
      </c>
      <c r="J61" s="49">
        <f t="shared" si="0"/>
        <v>1</v>
      </c>
      <c r="K61" s="47" t="s">
        <v>39</v>
      </c>
      <c r="L61" s="47" t="s">
        <v>4</v>
      </c>
      <c r="M61" s="50"/>
      <c r="N61" s="47"/>
      <c r="O61" s="47"/>
      <c r="P61" s="51"/>
      <c r="Q61" s="47"/>
      <c r="R61" s="47"/>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2">
        <f t="shared" si="1"/>
        <v>634.63</v>
      </c>
      <c r="BB61" s="53">
        <f t="shared" si="2"/>
        <v>634.63</v>
      </c>
      <c r="BC61" s="54" t="str">
        <f t="shared" si="3"/>
        <v>INR  Six Hundred &amp; Thirty Four  and Paise Sixty Three Only</v>
      </c>
      <c r="IA61" s="17">
        <v>1.48</v>
      </c>
      <c r="IB61" s="17" t="s">
        <v>235</v>
      </c>
      <c r="IC61" s="17" t="s">
        <v>103</v>
      </c>
      <c r="ID61" s="17">
        <v>1</v>
      </c>
      <c r="IE61" s="18" t="s">
        <v>439</v>
      </c>
      <c r="IF61" s="18"/>
      <c r="IG61" s="18"/>
      <c r="IH61" s="18"/>
      <c r="II61" s="18"/>
    </row>
    <row r="62" spans="1:243" s="17" customFormat="1" ht="30">
      <c r="A62" s="23">
        <v>1.49</v>
      </c>
      <c r="B62" s="60" t="s">
        <v>236</v>
      </c>
      <c r="C62" s="56" t="s">
        <v>104</v>
      </c>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17">
        <v>1.49</v>
      </c>
      <c r="IB62" s="17" t="s">
        <v>236</v>
      </c>
      <c r="IC62" s="17" t="s">
        <v>104</v>
      </c>
      <c r="IE62" s="18"/>
      <c r="IF62" s="18"/>
      <c r="IG62" s="18"/>
      <c r="IH62" s="18"/>
      <c r="II62" s="18"/>
    </row>
    <row r="63" spans="1:243" s="17" customFormat="1" ht="30">
      <c r="A63" s="23">
        <v>1.5</v>
      </c>
      <c r="B63" s="60" t="s">
        <v>237</v>
      </c>
      <c r="C63" s="56" t="s">
        <v>105</v>
      </c>
      <c r="D63" s="58">
        <v>2</v>
      </c>
      <c r="E63" s="58" t="s">
        <v>439</v>
      </c>
      <c r="F63" s="46">
        <v>179.83</v>
      </c>
      <c r="G63" s="47"/>
      <c r="H63" s="47"/>
      <c r="I63" s="48" t="s">
        <v>38</v>
      </c>
      <c r="J63" s="49">
        <f t="shared" si="0"/>
        <v>1</v>
      </c>
      <c r="K63" s="47" t="s">
        <v>39</v>
      </c>
      <c r="L63" s="47" t="s">
        <v>4</v>
      </c>
      <c r="M63" s="50"/>
      <c r="N63" s="47"/>
      <c r="O63" s="47"/>
      <c r="P63" s="51"/>
      <c r="Q63" s="47"/>
      <c r="R63" s="47"/>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2">
        <f t="shared" si="1"/>
        <v>359.66</v>
      </c>
      <c r="BB63" s="53">
        <f t="shared" si="2"/>
        <v>359.66</v>
      </c>
      <c r="BC63" s="54" t="str">
        <f t="shared" si="3"/>
        <v>INR  Three Hundred &amp; Fifty Nine  and Paise Sixty Six Only</v>
      </c>
      <c r="IA63" s="17">
        <v>1.5</v>
      </c>
      <c r="IB63" s="17" t="s">
        <v>237</v>
      </c>
      <c r="IC63" s="17" t="s">
        <v>105</v>
      </c>
      <c r="ID63" s="17">
        <v>2</v>
      </c>
      <c r="IE63" s="18" t="s">
        <v>439</v>
      </c>
      <c r="IF63" s="18"/>
      <c r="IG63" s="18"/>
      <c r="IH63" s="18"/>
      <c r="II63" s="18"/>
    </row>
    <row r="64" spans="1:243" s="17" customFormat="1" ht="30">
      <c r="A64" s="23">
        <v>1.51</v>
      </c>
      <c r="B64" s="60" t="s">
        <v>238</v>
      </c>
      <c r="C64" s="56" t="s">
        <v>106</v>
      </c>
      <c r="D64" s="58">
        <v>2</v>
      </c>
      <c r="E64" s="58" t="s">
        <v>439</v>
      </c>
      <c r="F64" s="46">
        <v>96.1</v>
      </c>
      <c r="G64" s="47"/>
      <c r="H64" s="47"/>
      <c r="I64" s="48" t="s">
        <v>38</v>
      </c>
      <c r="J64" s="49">
        <f t="shared" si="0"/>
        <v>1</v>
      </c>
      <c r="K64" s="47" t="s">
        <v>39</v>
      </c>
      <c r="L64" s="47" t="s">
        <v>4</v>
      </c>
      <c r="M64" s="50"/>
      <c r="N64" s="47"/>
      <c r="O64" s="47"/>
      <c r="P64" s="51"/>
      <c r="Q64" s="47"/>
      <c r="R64" s="47"/>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2">
        <f t="shared" si="1"/>
        <v>192.2</v>
      </c>
      <c r="BB64" s="53">
        <f t="shared" si="2"/>
        <v>192.2</v>
      </c>
      <c r="BC64" s="54" t="str">
        <f t="shared" si="3"/>
        <v>INR  One Hundred &amp; Ninety Two  and Paise Twenty Only</v>
      </c>
      <c r="IA64" s="17">
        <v>1.51</v>
      </c>
      <c r="IB64" s="17" t="s">
        <v>238</v>
      </c>
      <c r="IC64" s="17" t="s">
        <v>106</v>
      </c>
      <c r="ID64" s="17">
        <v>2</v>
      </c>
      <c r="IE64" s="18" t="s">
        <v>439</v>
      </c>
      <c r="IF64" s="18"/>
      <c r="IG64" s="18"/>
      <c r="IH64" s="18"/>
      <c r="II64" s="18"/>
    </row>
    <row r="65" spans="1:243" s="17" customFormat="1" ht="60">
      <c r="A65" s="23">
        <v>1.52</v>
      </c>
      <c r="B65" s="60" t="s">
        <v>239</v>
      </c>
      <c r="C65" s="56" t="s">
        <v>107</v>
      </c>
      <c r="D65" s="58">
        <v>13</v>
      </c>
      <c r="E65" s="58" t="s">
        <v>439</v>
      </c>
      <c r="F65" s="46">
        <v>899.3</v>
      </c>
      <c r="G65" s="47"/>
      <c r="H65" s="47"/>
      <c r="I65" s="48" t="s">
        <v>38</v>
      </c>
      <c r="J65" s="49">
        <f t="shared" si="0"/>
        <v>1</v>
      </c>
      <c r="K65" s="47" t="s">
        <v>39</v>
      </c>
      <c r="L65" s="47" t="s">
        <v>4</v>
      </c>
      <c r="M65" s="50"/>
      <c r="N65" s="47"/>
      <c r="O65" s="47"/>
      <c r="P65" s="51"/>
      <c r="Q65" s="47"/>
      <c r="R65" s="47"/>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2">
        <f t="shared" si="1"/>
        <v>11690.9</v>
      </c>
      <c r="BB65" s="53">
        <f t="shared" si="2"/>
        <v>11690.9</v>
      </c>
      <c r="BC65" s="54" t="str">
        <f t="shared" si="3"/>
        <v>INR  Eleven Thousand Six Hundred &amp; Ninety  and Paise Ninety Only</v>
      </c>
      <c r="IA65" s="17">
        <v>1.52</v>
      </c>
      <c r="IB65" s="17" t="s">
        <v>239</v>
      </c>
      <c r="IC65" s="17" t="s">
        <v>107</v>
      </c>
      <c r="ID65" s="17">
        <v>13</v>
      </c>
      <c r="IE65" s="18" t="s">
        <v>439</v>
      </c>
      <c r="IF65" s="18"/>
      <c r="IG65" s="18"/>
      <c r="IH65" s="18"/>
      <c r="II65" s="18"/>
    </row>
    <row r="66" spans="1:243" s="17" customFormat="1" ht="60">
      <c r="A66" s="23">
        <v>1.53</v>
      </c>
      <c r="B66" s="60" t="s">
        <v>240</v>
      </c>
      <c r="C66" s="56" t="s">
        <v>108</v>
      </c>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17">
        <v>1.53</v>
      </c>
      <c r="IB66" s="17" t="s">
        <v>240</v>
      </c>
      <c r="IC66" s="17" t="s">
        <v>108</v>
      </c>
      <c r="IE66" s="18"/>
      <c r="IF66" s="18"/>
      <c r="IG66" s="18"/>
      <c r="IH66" s="18"/>
      <c r="II66" s="18"/>
    </row>
    <row r="67" spans="1:243" s="17" customFormat="1" ht="30">
      <c r="A67" s="23">
        <v>1.54</v>
      </c>
      <c r="B67" s="60" t="s">
        <v>241</v>
      </c>
      <c r="C67" s="56" t="s">
        <v>109</v>
      </c>
      <c r="D67" s="58">
        <v>5</v>
      </c>
      <c r="E67" s="58" t="s">
        <v>439</v>
      </c>
      <c r="F67" s="46">
        <v>228.23</v>
      </c>
      <c r="G67" s="47"/>
      <c r="H67" s="47"/>
      <c r="I67" s="48" t="s">
        <v>38</v>
      </c>
      <c r="J67" s="49">
        <f t="shared" si="0"/>
        <v>1</v>
      </c>
      <c r="K67" s="47" t="s">
        <v>39</v>
      </c>
      <c r="L67" s="47" t="s">
        <v>4</v>
      </c>
      <c r="M67" s="50"/>
      <c r="N67" s="47"/>
      <c r="O67" s="47"/>
      <c r="P67" s="51"/>
      <c r="Q67" s="47"/>
      <c r="R67" s="47"/>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2">
        <f t="shared" si="1"/>
        <v>1141.15</v>
      </c>
      <c r="BB67" s="53">
        <f t="shared" si="2"/>
        <v>1141.15</v>
      </c>
      <c r="BC67" s="54" t="str">
        <f t="shared" si="3"/>
        <v>INR  One Thousand One Hundred &amp; Forty One  and Paise Fifteen Only</v>
      </c>
      <c r="IA67" s="17">
        <v>1.54</v>
      </c>
      <c r="IB67" s="17" t="s">
        <v>241</v>
      </c>
      <c r="IC67" s="17" t="s">
        <v>109</v>
      </c>
      <c r="ID67" s="17">
        <v>5</v>
      </c>
      <c r="IE67" s="18" t="s">
        <v>439</v>
      </c>
      <c r="IF67" s="18"/>
      <c r="IG67" s="18"/>
      <c r="IH67" s="18"/>
      <c r="II67" s="18"/>
    </row>
    <row r="68" spans="1:243" s="17" customFormat="1" ht="60">
      <c r="A68" s="23">
        <v>1.55</v>
      </c>
      <c r="B68" s="60" t="s">
        <v>242</v>
      </c>
      <c r="C68" s="56" t="s">
        <v>110</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17">
        <v>1.55</v>
      </c>
      <c r="IB68" s="17" t="s">
        <v>242</v>
      </c>
      <c r="IC68" s="17" t="s">
        <v>110</v>
      </c>
      <c r="IE68" s="18"/>
      <c r="IF68" s="18"/>
      <c r="IG68" s="18"/>
      <c r="IH68" s="18"/>
      <c r="II68" s="18"/>
    </row>
    <row r="69" spans="1:243" s="17" customFormat="1" ht="30">
      <c r="A69" s="23">
        <v>1.56</v>
      </c>
      <c r="B69" s="60" t="s">
        <v>231</v>
      </c>
      <c r="C69" s="56" t="s">
        <v>111</v>
      </c>
      <c r="D69" s="58">
        <v>9</v>
      </c>
      <c r="E69" s="58" t="s">
        <v>439</v>
      </c>
      <c r="F69" s="46">
        <v>91.54</v>
      </c>
      <c r="G69" s="47"/>
      <c r="H69" s="47"/>
      <c r="I69" s="48" t="s">
        <v>38</v>
      </c>
      <c r="J69" s="49">
        <f t="shared" si="0"/>
        <v>1</v>
      </c>
      <c r="K69" s="47" t="s">
        <v>39</v>
      </c>
      <c r="L69" s="47" t="s">
        <v>4</v>
      </c>
      <c r="M69" s="50"/>
      <c r="N69" s="47"/>
      <c r="O69" s="47"/>
      <c r="P69" s="51"/>
      <c r="Q69" s="47"/>
      <c r="R69" s="47"/>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2">
        <f t="shared" si="1"/>
        <v>823.86</v>
      </c>
      <c r="BB69" s="53">
        <f t="shared" si="2"/>
        <v>823.86</v>
      </c>
      <c r="BC69" s="54" t="str">
        <f t="shared" si="3"/>
        <v>INR  Eight Hundred &amp; Twenty Three  and Paise Eighty Six Only</v>
      </c>
      <c r="IA69" s="17">
        <v>1.56</v>
      </c>
      <c r="IB69" s="17" t="s">
        <v>231</v>
      </c>
      <c r="IC69" s="17" t="s">
        <v>111</v>
      </c>
      <c r="ID69" s="17">
        <v>9</v>
      </c>
      <c r="IE69" s="18" t="s">
        <v>439</v>
      </c>
      <c r="IF69" s="18"/>
      <c r="IG69" s="18"/>
      <c r="IH69" s="18"/>
      <c r="II69" s="18"/>
    </row>
    <row r="70" spans="1:243" s="17" customFormat="1" ht="30">
      <c r="A70" s="23">
        <v>1.57</v>
      </c>
      <c r="B70" s="60" t="s">
        <v>232</v>
      </c>
      <c r="C70" s="56" t="s">
        <v>112</v>
      </c>
      <c r="D70" s="58">
        <v>16</v>
      </c>
      <c r="E70" s="58" t="s">
        <v>439</v>
      </c>
      <c r="F70" s="46">
        <v>66.24</v>
      </c>
      <c r="G70" s="47"/>
      <c r="H70" s="47"/>
      <c r="I70" s="48" t="s">
        <v>38</v>
      </c>
      <c r="J70" s="49">
        <f t="shared" si="0"/>
        <v>1</v>
      </c>
      <c r="K70" s="47" t="s">
        <v>39</v>
      </c>
      <c r="L70" s="47" t="s">
        <v>4</v>
      </c>
      <c r="M70" s="50"/>
      <c r="N70" s="47"/>
      <c r="O70" s="47"/>
      <c r="P70" s="51"/>
      <c r="Q70" s="47"/>
      <c r="R70" s="47"/>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2">
        <f t="shared" si="1"/>
        <v>1059.84</v>
      </c>
      <c r="BB70" s="53">
        <f t="shared" si="2"/>
        <v>1059.84</v>
      </c>
      <c r="BC70" s="54" t="str">
        <f t="shared" si="3"/>
        <v>INR  One Thousand  &amp;Fifty Nine  and Paise Eighty Four Only</v>
      </c>
      <c r="IA70" s="17">
        <v>1.57</v>
      </c>
      <c r="IB70" s="17" t="s">
        <v>232</v>
      </c>
      <c r="IC70" s="17" t="s">
        <v>112</v>
      </c>
      <c r="ID70" s="17">
        <v>16</v>
      </c>
      <c r="IE70" s="18" t="s">
        <v>439</v>
      </c>
      <c r="IF70" s="18"/>
      <c r="IG70" s="18"/>
      <c r="IH70" s="18"/>
      <c r="II70" s="18"/>
    </row>
    <row r="71" spans="1:243" s="17" customFormat="1" ht="45">
      <c r="A71" s="23">
        <v>1.58</v>
      </c>
      <c r="B71" s="60" t="s">
        <v>243</v>
      </c>
      <c r="C71" s="56" t="s">
        <v>113</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IA71" s="17">
        <v>1.58</v>
      </c>
      <c r="IB71" s="17" t="s">
        <v>243</v>
      </c>
      <c r="IC71" s="17" t="s">
        <v>113</v>
      </c>
      <c r="IE71" s="18"/>
      <c r="IF71" s="18"/>
      <c r="IG71" s="18"/>
      <c r="IH71" s="18"/>
      <c r="II71" s="18"/>
    </row>
    <row r="72" spans="1:243" s="17" customFormat="1" ht="30">
      <c r="A72" s="23">
        <v>1.59</v>
      </c>
      <c r="B72" s="60" t="s">
        <v>244</v>
      </c>
      <c r="C72" s="56" t="s">
        <v>114</v>
      </c>
      <c r="D72" s="58">
        <v>8</v>
      </c>
      <c r="E72" s="58" t="s">
        <v>439</v>
      </c>
      <c r="F72" s="46">
        <v>46.69</v>
      </c>
      <c r="G72" s="47"/>
      <c r="H72" s="47"/>
      <c r="I72" s="48" t="s">
        <v>38</v>
      </c>
      <c r="J72" s="49">
        <f t="shared" si="0"/>
        <v>1</v>
      </c>
      <c r="K72" s="47" t="s">
        <v>39</v>
      </c>
      <c r="L72" s="47" t="s">
        <v>4</v>
      </c>
      <c r="M72" s="50"/>
      <c r="N72" s="47"/>
      <c r="O72" s="47"/>
      <c r="P72" s="51"/>
      <c r="Q72" s="47"/>
      <c r="R72" s="47"/>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2">
        <f t="shared" si="1"/>
        <v>373.52</v>
      </c>
      <c r="BB72" s="53">
        <f t="shared" si="2"/>
        <v>373.52</v>
      </c>
      <c r="BC72" s="54" t="str">
        <f t="shared" si="3"/>
        <v>INR  Three Hundred &amp; Seventy Three  and Paise Fifty Two Only</v>
      </c>
      <c r="IA72" s="17">
        <v>1.59</v>
      </c>
      <c r="IB72" s="17" t="s">
        <v>244</v>
      </c>
      <c r="IC72" s="17" t="s">
        <v>114</v>
      </c>
      <c r="ID72" s="17">
        <v>8</v>
      </c>
      <c r="IE72" s="18" t="s">
        <v>439</v>
      </c>
      <c r="IF72" s="18"/>
      <c r="IG72" s="18"/>
      <c r="IH72" s="18"/>
      <c r="II72" s="18"/>
    </row>
    <row r="73" spans="1:243" s="17" customFormat="1" ht="15">
      <c r="A73" s="23">
        <v>1.6</v>
      </c>
      <c r="B73" s="60" t="s">
        <v>245</v>
      </c>
      <c r="C73" s="56" t="s">
        <v>115</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17">
        <v>1.6</v>
      </c>
      <c r="IB73" s="17" t="s">
        <v>245</v>
      </c>
      <c r="IC73" s="17" t="s">
        <v>115</v>
      </c>
      <c r="IE73" s="18"/>
      <c r="IF73" s="18"/>
      <c r="IG73" s="18"/>
      <c r="IH73" s="18"/>
      <c r="II73" s="18"/>
    </row>
    <row r="74" spans="1:243" s="17" customFormat="1" ht="120">
      <c r="A74" s="23">
        <v>1.61</v>
      </c>
      <c r="B74" s="60" t="s">
        <v>246</v>
      </c>
      <c r="C74" s="56" t="s">
        <v>116</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IA74" s="17">
        <v>1.61</v>
      </c>
      <c r="IB74" s="17" t="s">
        <v>246</v>
      </c>
      <c r="IC74" s="17" t="s">
        <v>116</v>
      </c>
      <c r="IE74" s="18"/>
      <c r="IF74" s="18"/>
      <c r="IG74" s="18"/>
      <c r="IH74" s="18"/>
      <c r="II74" s="18"/>
    </row>
    <row r="75" spans="1:243" s="17" customFormat="1" ht="30">
      <c r="A75" s="23">
        <v>1.62</v>
      </c>
      <c r="B75" s="60" t="s">
        <v>247</v>
      </c>
      <c r="C75" s="56" t="s">
        <v>117</v>
      </c>
      <c r="D75" s="58">
        <v>4.2</v>
      </c>
      <c r="E75" s="58" t="s">
        <v>439</v>
      </c>
      <c r="F75" s="46">
        <v>844.63</v>
      </c>
      <c r="G75" s="47"/>
      <c r="H75" s="47"/>
      <c r="I75" s="48" t="s">
        <v>38</v>
      </c>
      <c r="J75" s="49">
        <f t="shared" si="0"/>
        <v>1</v>
      </c>
      <c r="K75" s="47" t="s">
        <v>39</v>
      </c>
      <c r="L75" s="47" t="s">
        <v>4</v>
      </c>
      <c r="M75" s="50"/>
      <c r="N75" s="47"/>
      <c r="O75" s="47"/>
      <c r="P75" s="51"/>
      <c r="Q75" s="47"/>
      <c r="R75" s="47"/>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2">
        <f t="shared" si="1"/>
        <v>3547.45</v>
      </c>
      <c r="BB75" s="53">
        <f t="shared" si="2"/>
        <v>3547.45</v>
      </c>
      <c r="BC75" s="54" t="str">
        <f t="shared" si="3"/>
        <v>INR  Three Thousand Five Hundred &amp; Forty Seven  and Paise Forty Five Only</v>
      </c>
      <c r="IA75" s="17">
        <v>1.62</v>
      </c>
      <c r="IB75" s="17" t="s">
        <v>247</v>
      </c>
      <c r="IC75" s="17" t="s">
        <v>117</v>
      </c>
      <c r="ID75" s="17">
        <v>4.2</v>
      </c>
      <c r="IE75" s="18" t="s">
        <v>439</v>
      </c>
      <c r="IF75" s="18"/>
      <c r="IG75" s="18"/>
      <c r="IH75" s="18"/>
      <c r="II75" s="18"/>
    </row>
    <row r="76" spans="1:243" s="17" customFormat="1" ht="30">
      <c r="A76" s="23">
        <v>1.63</v>
      </c>
      <c r="B76" s="60" t="s">
        <v>248</v>
      </c>
      <c r="C76" s="56" t="s">
        <v>118</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IA76" s="17">
        <v>1.63</v>
      </c>
      <c r="IB76" s="17" t="s">
        <v>248</v>
      </c>
      <c r="IC76" s="17" t="s">
        <v>118</v>
      </c>
      <c r="IE76" s="18"/>
      <c r="IF76" s="18"/>
      <c r="IG76" s="18"/>
      <c r="IH76" s="18"/>
      <c r="II76" s="18"/>
    </row>
    <row r="77" spans="1:243" s="17" customFormat="1" ht="30">
      <c r="A77" s="23">
        <v>1.64</v>
      </c>
      <c r="B77" s="60" t="s">
        <v>249</v>
      </c>
      <c r="C77" s="56" t="s">
        <v>663</v>
      </c>
      <c r="D77" s="58">
        <v>4</v>
      </c>
      <c r="E77" s="58" t="s">
        <v>439</v>
      </c>
      <c r="F77" s="46">
        <v>69.71</v>
      </c>
      <c r="G77" s="47"/>
      <c r="H77" s="47"/>
      <c r="I77" s="48" t="s">
        <v>38</v>
      </c>
      <c r="J77" s="49">
        <f t="shared" si="0"/>
        <v>1</v>
      </c>
      <c r="K77" s="47" t="s">
        <v>39</v>
      </c>
      <c r="L77" s="47" t="s">
        <v>4</v>
      </c>
      <c r="M77" s="50"/>
      <c r="N77" s="47"/>
      <c r="O77" s="47"/>
      <c r="P77" s="51"/>
      <c r="Q77" s="47"/>
      <c r="R77" s="47"/>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2">
        <f t="shared" si="1"/>
        <v>278.84</v>
      </c>
      <c r="BB77" s="53">
        <f t="shared" si="2"/>
        <v>278.84</v>
      </c>
      <c r="BC77" s="54" t="str">
        <f t="shared" si="3"/>
        <v>INR  Two Hundred &amp; Seventy Eight  and Paise Eighty Four Only</v>
      </c>
      <c r="IA77" s="17">
        <v>1.64</v>
      </c>
      <c r="IB77" s="17" t="s">
        <v>249</v>
      </c>
      <c r="IC77" s="17" t="s">
        <v>663</v>
      </c>
      <c r="ID77" s="17">
        <v>4</v>
      </c>
      <c r="IE77" s="18" t="s">
        <v>439</v>
      </c>
      <c r="IF77" s="18"/>
      <c r="IG77" s="18"/>
      <c r="IH77" s="18"/>
      <c r="II77" s="18"/>
    </row>
    <row r="78" spans="1:243" s="17" customFormat="1" ht="75">
      <c r="A78" s="23">
        <v>1.65</v>
      </c>
      <c r="B78" s="60" t="s">
        <v>250</v>
      </c>
      <c r="C78" s="56" t="s">
        <v>662</v>
      </c>
      <c r="D78" s="58">
        <v>5.83</v>
      </c>
      <c r="E78" s="58" t="s">
        <v>439</v>
      </c>
      <c r="F78" s="46">
        <v>1787.42</v>
      </c>
      <c r="G78" s="47"/>
      <c r="H78" s="47"/>
      <c r="I78" s="48" t="s">
        <v>38</v>
      </c>
      <c r="J78" s="49">
        <f t="shared" si="0"/>
        <v>1</v>
      </c>
      <c r="K78" s="47" t="s">
        <v>39</v>
      </c>
      <c r="L78" s="47" t="s">
        <v>4</v>
      </c>
      <c r="M78" s="50"/>
      <c r="N78" s="47"/>
      <c r="O78" s="47"/>
      <c r="P78" s="51"/>
      <c r="Q78" s="47"/>
      <c r="R78" s="47"/>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2">
        <f t="shared" si="1"/>
        <v>10420.66</v>
      </c>
      <c r="BB78" s="53">
        <f t="shared" si="2"/>
        <v>10420.66</v>
      </c>
      <c r="BC78" s="54" t="str">
        <f t="shared" si="3"/>
        <v>INR  Ten Thousand Four Hundred &amp; Twenty  and Paise Sixty Six Only</v>
      </c>
      <c r="IA78" s="17">
        <v>1.65</v>
      </c>
      <c r="IB78" s="17" t="s">
        <v>250</v>
      </c>
      <c r="IC78" s="17" t="s">
        <v>662</v>
      </c>
      <c r="ID78" s="17">
        <v>5.83</v>
      </c>
      <c r="IE78" s="18" t="s">
        <v>439</v>
      </c>
      <c r="IF78" s="18"/>
      <c r="IG78" s="18"/>
      <c r="IH78" s="18"/>
      <c r="II78" s="18"/>
    </row>
    <row r="79" spans="1:243" s="17" customFormat="1" ht="105">
      <c r="A79" s="23">
        <v>1.66</v>
      </c>
      <c r="B79" s="60" t="s">
        <v>251</v>
      </c>
      <c r="C79" s="56" t="s">
        <v>661</v>
      </c>
      <c r="D79" s="58">
        <v>20</v>
      </c>
      <c r="E79" s="58" t="s">
        <v>439</v>
      </c>
      <c r="F79" s="46">
        <v>820.34</v>
      </c>
      <c r="G79" s="47"/>
      <c r="H79" s="47"/>
      <c r="I79" s="48" t="s">
        <v>38</v>
      </c>
      <c r="J79" s="49">
        <f t="shared" si="0"/>
        <v>1</v>
      </c>
      <c r="K79" s="47" t="s">
        <v>39</v>
      </c>
      <c r="L79" s="47" t="s">
        <v>4</v>
      </c>
      <c r="M79" s="50"/>
      <c r="N79" s="47"/>
      <c r="O79" s="47"/>
      <c r="P79" s="51"/>
      <c r="Q79" s="47"/>
      <c r="R79" s="47"/>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2">
        <f t="shared" si="1"/>
        <v>16406.8</v>
      </c>
      <c r="BB79" s="53">
        <f t="shared" si="2"/>
        <v>16406.8</v>
      </c>
      <c r="BC79" s="54" t="str">
        <f t="shared" si="3"/>
        <v>INR  Sixteen Thousand Four Hundred &amp; Six  and Paise Eighty Only</v>
      </c>
      <c r="IA79" s="17">
        <v>1.66</v>
      </c>
      <c r="IB79" s="17" t="s">
        <v>251</v>
      </c>
      <c r="IC79" s="17" t="s">
        <v>661</v>
      </c>
      <c r="ID79" s="17">
        <v>20</v>
      </c>
      <c r="IE79" s="18" t="s">
        <v>439</v>
      </c>
      <c r="IF79" s="18"/>
      <c r="IG79" s="18"/>
      <c r="IH79" s="18"/>
      <c r="II79" s="18"/>
    </row>
    <row r="80" spans="1:243" s="17" customFormat="1" ht="150">
      <c r="A80" s="23">
        <v>1.67</v>
      </c>
      <c r="B80" s="60" t="s">
        <v>252</v>
      </c>
      <c r="C80" s="56" t="s">
        <v>660</v>
      </c>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IA80" s="17">
        <v>1.67</v>
      </c>
      <c r="IB80" s="17" t="s">
        <v>252</v>
      </c>
      <c r="IC80" s="17" t="s">
        <v>660</v>
      </c>
      <c r="IE80" s="18"/>
      <c r="IF80" s="18"/>
      <c r="IG80" s="18"/>
      <c r="IH80" s="18"/>
      <c r="II80" s="18"/>
    </row>
    <row r="81" spans="1:243" s="17" customFormat="1" ht="15">
      <c r="A81" s="23">
        <v>1.68</v>
      </c>
      <c r="B81" s="60" t="s">
        <v>253</v>
      </c>
      <c r="C81" s="56" t="s">
        <v>659</v>
      </c>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IA81" s="17">
        <v>1.68</v>
      </c>
      <c r="IB81" s="17" t="s">
        <v>253</v>
      </c>
      <c r="IC81" s="17" t="s">
        <v>659</v>
      </c>
      <c r="IE81" s="18"/>
      <c r="IF81" s="18"/>
      <c r="IG81" s="18"/>
      <c r="IH81" s="18"/>
      <c r="II81" s="18"/>
    </row>
    <row r="82" spans="1:243" s="17" customFormat="1" ht="30">
      <c r="A82" s="23">
        <v>1.69</v>
      </c>
      <c r="B82" s="60" t="s">
        <v>254</v>
      </c>
      <c r="C82" s="56" t="s">
        <v>658</v>
      </c>
      <c r="D82" s="58">
        <v>120</v>
      </c>
      <c r="E82" s="58" t="s">
        <v>439</v>
      </c>
      <c r="F82" s="46">
        <v>1233.71</v>
      </c>
      <c r="G82" s="47"/>
      <c r="H82" s="47"/>
      <c r="I82" s="48" t="s">
        <v>38</v>
      </c>
      <c r="J82" s="49">
        <f aca="true" t="shared" si="4" ref="J82:J143">IF(I82="Less(-)",-1,1)</f>
        <v>1</v>
      </c>
      <c r="K82" s="47" t="s">
        <v>39</v>
      </c>
      <c r="L82" s="47" t="s">
        <v>4</v>
      </c>
      <c r="M82" s="50"/>
      <c r="N82" s="47"/>
      <c r="O82" s="47"/>
      <c r="P82" s="51"/>
      <c r="Q82" s="47"/>
      <c r="R82" s="47"/>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2">
        <f aca="true" t="shared" si="5" ref="BA82:BA143">(total_amount_ba($B$2,$D$2,D82,F82,J82,K82,M82))</f>
        <v>148045.2</v>
      </c>
      <c r="BB82" s="53">
        <f aca="true" t="shared" si="6" ref="BB82:BB143">BA82+SUM(N82:AZ82)</f>
        <v>148045.2</v>
      </c>
      <c r="BC82" s="54" t="str">
        <f aca="true" t="shared" si="7" ref="BC82:BC143">SpellNumber(L82,BB82)</f>
        <v>INR  One Lakh Forty Eight Thousand  &amp;Forty Five  and Paise Twenty Only</v>
      </c>
      <c r="IA82" s="17">
        <v>1.69</v>
      </c>
      <c r="IB82" s="17" t="s">
        <v>254</v>
      </c>
      <c r="IC82" s="17" t="s">
        <v>658</v>
      </c>
      <c r="ID82" s="17">
        <v>120</v>
      </c>
      <c r="IE82" s="18" t="s">
        <v>439</v>
      </c>
      <c r="IF82" s="18"/>
      <c r="IG82" s="18"/>
      <c r="IH82" s="18"/>
      <c r="II82" s="18"/>
    </row>
    <row r="83" spans="1:243" s="17" customFormat="1" ht="45">
      <c r="A83" s="23">
        <v>1.7</v>
      </c>
      <c r="B83" s="60" t="s">
        <v>255</v>
      </c>
      <c r="C83" s="56" t="s">
        <v>657</v>
      </c>
      <c r="D83" s="58">
        <v>1</v>
      </c>
      <c r="E83" s="58" t="s">
        <v>439</v>
      </c>
      <c r="F83" s="46">
        <v>644.72</v>
      </c>
      <c r="G83" s="47"/>
      <c r="H83" s="47"/>
      <c r="I83" s="48" t="s">
        <v>38</v>
      </c>
      <c r="J83" s="49">
        <f t="shared" si="4"/>
        <v>1</v>
      </c>
      <c r="K83" s="47" t="s">
        <v>39</v>
      </c>
      <c r="L83" s="47" t="s">
        <v>4</v>
      </c>
      <c r="M83" s="50"/>
      <c r="N83" s="47"/>
      <c r="O83" s="47"/>
      <c r="P83" s="51"/>
      <c r="Q83" s="47"/>
      <c r="R83" s="47"/>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2">
        <f t="shared" si="5"/>
        <v>644.72</v>
      </c>
      <c r="BB83" s="53">
        <f t="shared" si="6"/>
        <v>644.72</v>
      </c>
      <c r="BC83" s="54" t="str">
        <f t="shared" si="7"/>
        <v>INR  Six Hundred &amp; Forty Four  and Paise Seventy Two Only</v>
      </c>
      <c r="IA83" s="17">
        <v>1.7</v>
      </c>
      <c r="IB83" s="17" t="s">
        <v>255</v>
      </c>
      <c r="IC83" s="17" t="s">
        <v>657</v>
      </c>
      <c r="ID83" s="17">
        <v>1</v>
      </c>
      <c r="IE83" s="18" t="s">
        <v>439</v>
      </c>
      <c r="IF83" s="18"/>
      <c r="IG83" s="18"/>
      <c r="IH83" s="18"/>
      <c r="II83" s="18"/>
    </row>
    <row r="84" spans="1:243" s="17" customFormat="1" ht="45">
      <c r="A84" s="23">
        <v>1.71</v>
      </c>
      <c r="B84" s="60" t="s">
        <v>256</v>
      </c>
      <c r="C84" s="56" t="s">
        <v>656</v>
      </c>
      <c r="D84" s="58">
        <v>120</v>
      </c>
      <c r="E84" s="58" t="s">
        <v>439</v>
      </c>
      <c r="F84" s="46">
        <v>555.55</v>
      </c>
      <c r="G84" s="47"/>
      <c r="H84" s="47"/>
      <c r="I84" s="48" t="s">
        <v>38</v>
      </c>
      <c r="J84" s="49">
        <f t="shared" si="4"/>
        <v>1</v>
      </c>
      <c r="K84" s="47" t="s">
        <v>39</v>
      </c>
      <c r="L84" s="47" t="s">
        <v>4</v>
      </c>
      <c r="M84" s="50"/>
      <c r="N84" s="47"/>
      <c r="O84" s="47"/>
      <c r="P84" s="51"/>
      <c r="Q84" s="47"/>
      <c r="R84" s="47"/>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2">
        <f t="shared" si="5"/>
        <v>66666</v>
      </c>
      <c r="BB84" s="53">
        <f t="shared" si="6"/>
        <v>66666</v>
      </c>
      <c r="BC84" s="54" t="str">
        <f t="shared" si="7"/>
        <v>INR  Sixty Six Thousand Six Hundred &amp; Sixty Six  Only</v>
      </c>
      <c r="IA84" s="17">
        <v>1.71</v>
      </c>
      <c r="IB84" s="17" t="s">
        <v>256</v>
      </c>
      <c r="IC84" s="17" t="s">
        <v>656</v>
      </c>
      <c r="ID84" s="17">
        <v>120</v>
      </c>
      <c r="IE84" s="18" t="s">
        <v>439</v>
      </c>
      <c r="IF84" s="18"/>
      <c r="IG84" s="18"/>
      <c r="IH84" s="18"/>
      <c r="II84" s="18"/>
    </row>
    <row r="85" spans="1:243" s="17" customFormat="1" ht="105">
      <c r="A85" s="23">
        <v>1.72</v>
      </c>
      <c r="B85" s="60" t="s">
        <v>257</v>
      </c>
      <c r="C85" s="56" t="s">
        <v>655</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17">
        <v>1.72</v>
      </c>
      <c r="IB85" s="17" t="s">
        <v>257</v>
      </c>
      <c r="IC85" s="17" t="s">
        <v>655</v>
      </c>
      <c r="IE85" s="18"/>
      <c r="IF85" s="18"/>
      <c r="IG85" s="18"/>
      <c r="IH85" s="18"/>
      <c r="II85" s="18"/>
    </row>
    <row r="86" spans="1:243" s="17" customFormat="1" ht="30">
      <c r="A86" s="23">
        <v>1.73</v>
      </c>
      <c r="B86" s="60" t="s">
        <v>258</v>
      </c>
      <c r="C86" s="56" t="s">
        <v>654</v>
      </c>
      <c r="D86" s="58">
        <v>132</v>
      </c>
      <c r="E86" s="58" t="s">
        <v>439</v>
      </c>
      <c r="F86" s="46">
        <v>1285.84</v>
      </c>
      <c r="G86" s="47"/>
      <c r="H86" s="47"/>
      <c r="I86" s="48" t="s">
        <v>38</v>
      </c>
      <c r="J86" s="49">
        <f t="shared" si="4"/>
        <v>1</v>
      </c>
      <c r="K86" s="47" t="s">
        <v>39</v>
      </c>
      <c r="L86" s="47" t="s">
        <v>4</v>
      </c>
      <c r="M86" s="50"/>
      <c r="N86" s="47"/>
      <c r="O86" s="47"/>
      <c r="P86" s="51"/>
      <c r="Q86" s="47"/>
      <c r="R86" s="47"/>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2">
        <f t="shared" si="5"/>
        <v>169730.88</v>
      </c>
      <c r="BB86" s="53">
        <f t="shared" si="6"/>
        <v>169730.88</v>
      </c>
      <c r="BC86" s="54" t="str">
        <f t="shared" si="7"/>
        <v>INR  One Lakh Sixty Nine Thousand Seven Hundred &amp; Thirty  and Paise Eighty Eight Only</v>
      </c>
      <c r="IA86" s="17">
        <v>1.73</v>
      </c>
      <c r="IB86" s="17" t="s">
        <v>258</v>
      </c>
      <c r="IC86" s="17" t="s">
        <v>654</v>
      </c>
      <c r="ID86" s="17">
        <v>132</v>
      </c>
      <c r="IE86" s="18" t="s">
        <v>439</v>
      </c>
      <c r="IF86" s="18"/>
      <c r="IG86" s="18"/>
      <c r="IH86" s="18"/>
      <c r="II86" s="18"/>
    </row>
    <row r="87" spans="1:243" s="17" customFormat="1" ht="60">
      <c r="A87" s="23">
        <v>1.74</v>
      </c>
      <c r="B87" s="60" t="s">
        <v>259</v>
      </c>
      <c r="C87" s="56" t="s">
        <v>653</v>
      </c>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IA87" s="17">
        <v>1.74</v>
      </c>
      <c r="IB87" s="17" t="s">
        <v>259</v>
      </c>
      <c r="IC87" s="17" t="s">
        <v>653</v>
      </c>
      <c r="IE87" s="18"/>
      <c r="IF87" s="18"/>
      <c r="IG87" s="18"/>
      <c r="IH87" s="18"/>
      <c r="II87" s="18"/>
    </row>
    <row r="88" spans="1:243" s="17" customFormat="1" ht="30">
      <c r="A88" s="23">
        <v>1.75</v>
      </c>
      <c r="B88" s="60" t="s">
        <v>260</v>
      </c>
      <c r="C88" s="56" t="s">
        <v>652</v>
      </c>
      <c r="D88" s="58">
        <v>252</v>
      </c>
      <c r="E88" s="58" t="s">
        <v>439</v>
      </c>
      <c r="F88" s="46">
        <v>179.88</v>
      </c>
      <c r="G88" s="47"/>
      <c r="H88" s="47"/>
      <c r="I88" s="48" t="s">
        <v>38</v>
      </c>
      <c r="J88" s="49">
        <f t="shared" si="4"/>
        <v>1</v>
      </c>
      <c r="K88" s="47" t="s">
        <v>39</v>
      </c>
      <c r="L88" s="47" t="s">
        <v>4</v>
      </c>
      <c r="M88" s="50"/>
      <c r="N88" s="47"/>
      <c r="O88" s="47"/>
      <c r="P88" s="51"/>
      <c r="Q88" s="47"/>
      <c r="R88" s="47"/>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2">
        <f t="shared" si="5"/>
        <v>45329.76</v>
      </c>
      <c r="BB88" s="53">
        <f t="shared" si="6"/>
        <v>45329.76</v>
      </c>
      <c r="BC88" s="54" t="str">
        <f t="shared" si="7"/>
        <v>INR  Forty Five Thousand Three Hundred &amp; Twenty Nine  and Paise Seventy Six Only</v>
      </c>
      <c r="IA88" s="17">
        <v>1.75</v>
      </c>
      <c r="IB88" s="17" t="s">
        <v>260</v>
      </c>
      <c r="IC88" s="17" t="s">
        <v>652</v>
      </c>
      <c r="ID88" s="17">
        <v>252</v>
      </c>
      <c r="IE88" s="18" t="s">
        <v>439</v>
      </c>
      <c r="IF88" s="18"/>
      <c r="IG88" s="18"/>
      <c r="IH88" s="18"/>
      <c r="II88" s="18"/>
    </row>
    <row r="89" spans="1:243" s="17" customFormat="1" ht="30">
      <c r="A89" s="23">
        <v>1.76</v>
      </c>
      <c r="B89" s="60" t="s">
        <v>261</v>
      </c>
      <c r="C89" s="56" t="s">
        <v>651</v>
      </c>
      <c r="D89" s="58">
        <v>110</v>
      </c>
      <c r="E89" s="58" t="s">
        <v>439</v>
      </c>
      <c r="F89" s="46">
        <v>155.81</v>
      </c>
      <c r="G89" s="47"/>
      <c r="H89" s="47"/>
      <c r="I89" s="48" t="s">
        <v>38</v>
      </c>
      <c r="J89" s="49">
        <f t="shared" si="4"/>
        <v>1</v>
      </c>
      <c r="K89" s="47" t="s">
        <v>39</v>
      </c>
      <c r="L89" s="47" t="s">
        <v>4</v>
      </c>
      <c r="M89" s="50"/>
      <c r="N89" s="47"/>
      <c r="O89" s="47"/>
      <c r="P89" s="51"/>
      <c r="Q89" s="47"/>
      <c r="R89" s="47"/>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2">
        <f t="shared" si="5"/>
        <v>17139.1</v>
      </c>
      <c r="BB89" s="53">
        <f t="shared" si="6"/>
        <v>17139.1</v>
      </c>
      <c r="BC89" s="54" t="str">
        <f t="shared" si="7"/>
        <v>INR  Seventeen Thousand One Hundred &amp; Thirty Nine  and Paise Ten Only</v>
      </c>
      <c r="IA89" s="17">
        <v>1.76</v>
      </c>
      <c r="IB89" s="17" t="s">
        <v>261</v>
      </c>
      <c r="IC89" s="17" t="s">
        <v>651</v>
      </c>
      <c r="ID89" s="17">
        <v>110</v>
      </c>
      <c r="IE89" s="18" t="s">
        <v>439</v>
      </c>
      <c r="IF89" s="18"/>
      <c r="IG89" s="18"/>
      <c r="IH89" s="18"/>
      <c r="II89" s="18"/>
    </row>
    <row r="90" spans="1:243" s="17" customFormat="1" ht="15">
      <c r="A90" s="23">
        <v>1.77</v>
      </c>
      <c r="B90" s="60" t="s">
        <v>262</v>
      </c>
      <c r="C90" s="56" t="s">
        <v>650</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17">
        <v>1.77</v>
      </c>
      <c r="IB90" s="17" t="s">
        <v>262</v>
      </c>
      <c r="IC90" s="17" t="s">
        <v>650</v>
      </c>
      <c r="IE90" s="18"/>
      <c r="IF90" s="18"/>
      <c r="IG90" s="18"/>
      <c r="IH90" s="18"/>
      <c r="II90" s="18"/>
    </row>
    <row r="91" spans="1:243" s="17" customFormat="1" ht="15">
      <c r="A91" s="23">
        <v>1.78</v>
      </c>
      <c r="B91" s="60" t="s">
        <v>263</v>
      </c>
      <c r="C91" s="56" t="s">
        <v>649</v>
      </c>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IA91" s="17">
        <v>1.78</v>
      </c>
      <c r="IB91" s="17" t="s">
        <v>263</v>
      </c>
      <c r="IC91" s="17" t="s">
        <v>649</v>
      </c>
      <c r="IE91" s="18"/>
      <c r="IF91" s="18"/>
      <c r="IG91" s="18"/>
      <c r="IH91" s="18"/>
      <c r="II91" s="18"/>
    </row>
    <row r="92" spans="1:243" s="17" customFormat="1" ht="30">
      <c r="A92" s="23">
        <v>1.79</v>
      </c>
      <c r="B92" s="60" t="s">
        <v>264</v>
      </c>
      <c r="C92" s="56" t="s">
        <v>648</v>
      </c>
      <c r="D92" s="58">
        <v>20</v>
      </c>
      <c r="E92" s="58" t="s">
        <v>439</v>
      </c>
      <c r="F92" s="46">
        <v>258.09</v>
      </c>
      <c r="G92" s="47"/>
      <c r="H92" s="47"/>
      <c r="I92" s="48" t="s">
        <v>38</v>
      </c>
      <c r="J92" s="49">
        <f t="shared" si="4"/>
        <v>1</v>
      </c>
      <c r="K92" s="47" t="s">
        <v>39</v>
      </c>
      <c r="L92" s="47" t="s">
        <v>4</v>
      </c>
      <c r="M92" s="50"/>
      <c r="N92" s="47"/>
      <c r="O92" s="47"/>
      <c r="P92" s="51"/>
      <c r="Q92" s="47"/>
      <c r="R92" s="47"/>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2">
        <f t="shared" si="5"/>
        <v>5161.8</v>
      </c>
      <c r="BB92" s="53">
        <f t="shared" si="6"/>
        <v>5161.8</v>
      </c>
      <c r="BC92" s="54" t="str">
        <f t="shared" si="7"/>
        <v>INR  Five Thousand One Hundred &amp; Sixty One  and Paise Eighty Only</v>
      </c>
      <c r="IA92" s="17">
        <v>1.79</v>
      </c>
      <c r="IB92" s="17" t="s">
        <v>264</v>
      </c>
      <c r="IC92" s="17" t="s">
        <v>648</v>
      </c>
      <c r="ID92" s="17">
        <v>20</v>
      </c>
      <c r="IE92" s="18" t="s">
        <v>439</v>
      </c>
      <c r="IF92" s="18"/>
      <c r="IG92" s="18"/>
      <c r="IH92" s="18"/>
      <c r="II92" s="18"/>
    </row>
    <row r="93" spans="1:243" s="17" customFormat="1" ht="15">
      <c r="A93" s="23">
        <v>1.8</v>
      </c>
      <c r="B93" s="60" t="s">
        <v>265</v>
      </c>
      <c r="C93" s="56" t="s">
        <v>647</v>
      </c>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IA93" s="17">
        <v>1.8</v>
      </c>
      <c r="IB93" s="17" t="s">
        <v>265</v>
      </c>
      <c r="IC93" s="17" t="s">
        <v>647</v>
      </c>
      <c r="IE93" s="18"/>
      <c r="IF93" s="18"/>
      <c r="IG93" s="18"/>
      <c r="IH93" s="18"/>
      <c r="II93" s="18"/>
    </row>
    <row r="94" spans="1:243" s="17" customFormat="1" ht="30">
      <c r="A94" s="23">
        <v>1.81</v>
      </c>
      <c r="B94" s="60" t="s">
        <v>264</v>
      </c>
      <c r="C94" s="56" t="s">
        <v>646</v>
      </c>
      <c r="D94" s="58">
        <v>37</v>
      </c>
      <c r="E94" s="58" t="s">
        <v>439</v>
      </c>
      <c r="F94" s="46">
        <v>297.33</v>
      </c>
      <c r="G94" s="47"/>
      <c r="H94" s="47"/>
      <c r="I94" s="48" t="s">
        <v>38</v>
      </c>
      <c r="J94" s="49">
        <f t="shared" si="4"/>
        <v>1</v>
      </c>
      <c r="K94" s="47" t="s">
        <v>39</v>
      </c>
      <c r="L94" s="47" t="s">
        <v>4</v>
      </c>
      <c r="M94" s="50"/>
      <c r="N94" s="47"/>
      <c r="O94" s="47"/>
      <c r="P94" s="51"/>
      <c r="Q94" s="47"/>
      <c r="R94" s="47"/>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2">
        <f t="shared" si="5"/>
        <v>11001.21</v>
      </c>
      <c r="BB94" s="53">
        <f t="shared" si="6"/>
        <v>11001.21</v>
      </c>
      <c r="BC94" s="54" t="str">
        <f t="shared" si="7"/>
        <v>INR  Eleven Thousand  &amp;One  and Paise Twenty One Only</v>
      </c>
      <c r="IA94" s="17">
        <v>1.81</v>
      </c>
      <c r="IB94" s="17" t="s">
        <v>264</v>
      </c>
      <c r="IC94" s="17" t="s">
        <v>646</v>
      </c>
      <c r="ID94" s="17">
        <v>37</v>
      </c>
      <c r="IE94" s="18" t="s">
        <v>439</v>
      </c>
      <c r="IF94" s="18"/>
      <c r="IG94" s="18"/>
      <c r="IH94" s="18"/>
      <c r="II94" s="18"/>
    </row>
    <row r="95" spans="1:243" s="17" customFormat="1" ht="15">
      <c r="A95" s="23">
        <v>1.82</v>
      </c>
      <c r="B95" s="60" t="s">
        <v>266</v>
      </c>
      <c r="C95" s="56" t="s">
        <v>645</v>
      </c>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IA95" s="17">
        <v>1.82</v>
      </c>
      <c r="IB95" s="17" t="s">
        <v>266</v>
      </c>
      <c r="IC95" s="17" t="s">
        <v>645</v>
      </c>
      <c r="IE95" s="18"/>
      <c r="IF95" s="18"/>
      <c r="IG95" s="18"/>
      <c r="IH95" s="18"/>
      <c r="II95" s="18"/>
    </row>
    <row r="96" spans="1:243" s="17" customFormat="1" ht="30">
      <c r="A96" s="23">
        <v>1.83</v>
      </c>
      <c r="B96" s="60" t="s">
        <v>267</v>
      </c>
      <c r="C96" s="56" t="s">
        <v>644</v>
      </c>
      <c r="D96" s="58">
        <v>2</v>
      </c>
      <c r="E96" s="58" t="s">
        <v>439</v>
      </c>
      <c r="F96" s="46">
        <v>221.88</v>
      </c>
      <c r="G96" s="47"/>
      <c r="H96" s="47"/>
      <c r="I96" s="48" t="s">
        <v>38</v>
      </c>
      <c r="J96" s="49">
        <f t="shared" si="4"/>
        <v>1</v>
      </c>
      <c r="K96" s="47" t="s">
        <v>39</v>
      </c>
      <c r="L96" s="47" t="s">
        <v>4</v>
      </c>
      <c r="M96" s="50"/>
      <c r="N96" s="47"/>
      <c r="O96" s="47"/>
      <c r="P96" s="51"/>
      <c r="Q96" s="47"/>
      <c r="R96" s="47"/>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2">
        <f t="shared" si="5"/>
        <v>443.76</v>
      </c>
      <c r="BB96" s="53">
        <f t="shared" si="6"/>
        <v>443.76</v>
      </c>
      <c r="BC96" s="54" t="str">
        <f t="shared" si="7"/>
        <v>INR  Four Hundred &amp; Forty Three  and Paise Seventy Six Only</v>
      </c>
      <c r="IA96" s="17">
        <v>1.83</v>
      </c>
      <c r="IB96" s="17" t="s">
        <v>267</v>
      </c>
      <c r="IC96" s="17" t="s">
        <v>644</v>
      </c>
      <c r="ID96" s="17">
        <v>2</v>
      </c>
      <c r="IE96" s="18" t="s">
        <v>439</v>
      </c>
      <c r="IF96" s="18"/>
      <c r="IG96" s="18"/>
      <c r="IH96" s="18"/>
      <c r="II96" s="18"/>
    </row>
    <row r="97" spans="1:243" s="17" customFormat="1" ht="60">
      <c r="A97" s="23">
        <v>1.84</v>
      </c>
      <c r="B97" s="60" t="s">
        <v>268</v>
      </c>
      <c r="C97" s="56" t="s">
        <v>643</v>
      </c>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IA97" s="17">
        <v>1.84</v>
      </c>
      <c r="IB97" s="17" t="s">
        <v>268</v>
      </c>
      <c r="IC97" s="17" t="s">
        <v>643</v>
      </c>
      <c r="IE97" s="18"/>
      <c r="IF97" s="18"/>
      <c r="IG97" s="18"/>
      <c r="IH97" s="18"/>
      <c r="II97" s="18"/>
    </row>
    <row r="98" spans="1:243" s="17" customFormat="1" ht="30">
      <c r="A98" s="23">
        <v>1.85</v>
      </c>
      <c r="B98" s="60" t="s">
        <v>269</v>
      </c>
      <c r="C98" s="56" t="s">
        <v>642</v>
      </c>
      <c r="D98" s="58">
        <v>1113</v>
      </c>
      <c r="E98" s="58" t="s">
        <v>439</v>
      </c>
      <c r="F98" s="46">
        <v>81.32</v>
      </c>
      <c r="G98" s="47"/>
      <c r="H98" s="47"/>
      <c r="I98" s="48" t="s">
        <v>38</v>
      </c>
      <c r="J98" s="49">
        <f t="shared" si="4"/>
        <v>1</v>
      </c>
      <c r="K98" s="47" t="s">
        <v>39</v>
      </c>
      <c r="L98" s="47" t="s">
        <v>4</v>
      </c>
      <c r="M98" s="50"/>
      <c r="N98" s="47"/>
      <c r="O98" s="47"/>
      <c r="P98" s="51"/>
      <c r="Q98" s="47"/>
      <c r="R98" s="47"/>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2">
        <f t="shared" si="5"/>
        <v>90509.16</v>
      </c>
      <c r="BB98" s="53">
        <f t="shared" si="6"/>
        <v>90509.16</v>
      </c>
      <c r="BC98" s="54" t="str">
        <f t="shared" si="7"/>
        <v>INR  Ninety Thousand Five Hundred &amp; Nine  and Paise Sixteen Only</v>
      </c>
      <c r="IA98" s="17">
        <v>1.85</v>
      </c>
      <c r="IB98" s="17" t="s">
        <v>269</v>
      </c>
      <c r="IC98" s="17" t="s">
        <v>642</v>
      </c>
      <c r="ID98" s="17">
        <v>1113</v>
      </c>
      <c r="IE98" s="18" t="s">
        <v>439</v>
      </c>
      <c r="IF98" s="18"/>
      <c r="IG98" s="18"/>
      <c r="IH98" s="18"/>
      <c r="II98" s="18"/>
    </row>
    <row r="99" spans="1:243" s="17" customFormat="1" ht="30">
      <c r="A99" s="23">
        <v>1.86</v>
      </c>
      <c r="B99" s="60" t="s">
        <v>270</v>
      </c>
      <c r="C99" s="56" t="s">
        <v>641</v>
      </c>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17">
        <v>1.86</v>
      </c>
      <c r="IB99" s="17" t="s">
        <v>270</v>
      </c>
      <c r="IC99" s="17" t="s">
        <v>641</v>
      </c>
      <c r="IE99" s="18"/>
      <c r="IF99" s="18"/>
      <c r="IG99" s="18"/>
      <c r="IH99" s="18"/>
      <c r="II99" s="18"/>
    </row>
    <row r="100" spans="1:243" s="17" customFormat="1" ht="30">
      <c r="A100" s="23">
        <v>1.87</v>
      </c>
      <c r="B100" s="60" t="s">
        <v>269</v>
      </c>
      <c r="C100" s="56" t="s">
        <v>640</v>
      </c>
      <c r="D100" s="58">
        <v>400</v>
      </c>
      <c r="E100" s="58" t="s">
        <v>439</v>
      </c>
      <c r="F100" s="46">
        <v>120.87</v>
      </c>
      <c r="G100" s="47"/>
      <c r="H100" s="47"/>
      <c r="I100" s="48" t="s">
        <v>38</v>
      </c>
      <c r="J100" s="49">
        <f t="shared" si="4"/>
        <v>1</v>
      </c>
      <c r="K100" s="47" t="s">
        <v>39</v>
      </c>
      <c r="L100" s="47" t="s">
        <v>4</v>
      </c>
      <c r="M100" s="50"/>
      <c r="N100" s="47"/>
      <c r="O100" s="47"/>
      <c r="P100" s="51"/>
      <c r="Q100" s="47"/>
      <c r="R100" s="47"/>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2">
        <f t="shared" si="5"/>
        <v>48348</v>
      </c>
      <c r="BB100" s="53">
        <f t="shared" si="6"/>
        <v>48348</v>
      </c>
      <c r="BC100" s="54" t="str">
        <f t="shared" si="7"/>
        <v>INR  Forty Eight Thousand Three Hundred &amp; Forty Eight  Only</v>
      </c>
      <c r="IA100" s="17">
        <v>1.87</v>
      </c>
      <c r="IB100" s="17" t="s">
        <v>269</v>
      </c>
      <c r="IC100" s="17" t="s">
        <v>640</v>
      </c>
      <c r="ID100" s="17">
        <v>400</v>
      </c>
      <c r="IE100" s="18" t="s">
        <v>439</v>
      </c>
      <c r="IF100" s="18"/>
      <c r="IG100" s="18"/>
      <c r="IH100" s="18"/>
      <c r="II100" s="18"/>
    </row>
    <row r="101" spans="1:243" s="17" customFormat="1" ht="15">
      <c r="A101" s="23">
        <v>1.88</v>
      </c>
      <c r="B101" s="60" t="s">
        <v>271</v>
      </c>
      <c r="C101" s="56" t="s">
        <v>639</v>
      </c>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IA101" s="17">
        <v>1.88</v>
      </c>
      <c r="IB101" s="17" t="s">
        <v>271</v>
      </c>
      <c r="IC101" s="17" t="s">
        <v>639</v>
      </c>
      <c r="IE101" s="18"/>
      <c r="IF101" s="18"/>
      <c r="IG101" s="18"/>
      <c r="IH101" s="18"/>
      <c r="II101" s="18"/>
    </row>
    <row r="102" spans="1:243" s="17" customFormat="1" ht="30">
      <c r="A102" s="23">
        <v>1.89</v>
      </c>
      <c r="B102" s="60" t="s">
        <v>272</v>
      </c>
      <c r="C102" s="56" t="s">
        <v>638</v>
      </c>
      <c r="D102" s="58">
        <v>25</v>
      </c>
      <c r="E102" s="58" t="s">
        <v>439</v>
      </c>
      <c r="F102" s="46">
        <v>322.93</v>
      </c>
      <c r="G102" s="47"/>
      <c r="H102" s="47"/>
      <c r="I102" s="48" t="s">
        <v>38</v>
      </c>
      <c r="J102" s="49">
        <f t="shared" si="4"/>
        <v>1</v>
      </c>
      <c r="K102" s="47" t="s">
        <v>39</v>
      </c>
      <c r="L102" s="47" t="s">
        <v>4</v>
      </c>
      <c r="M102" s="50"/>
      <c r="N102" s="47"/>
      <c r="O102" s="47"/>
      <c r="P102" s="51"/>
      <c r="Q102" s="47"/>
      <c r="R102" s="47"/>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2">
        <f t="shared" si="5"/>
        <v>8073.25</v>
      </c>
      <c r="BB102" s="53">
        <f t="shared" si="6"/>
        <v>8073.25</v>
      </c>
      <c r="BC102" s="54" t="str">
        <f t="shared" si="7"/>
        <v>INR  Eight Thousand  &amp;Seventy Three  and Paise Twenty Five Only</v>
      </c>
      <c r="IA102" s="17">
        <v>1.89</v>
      </c>
      <c r="IB102" s="17" t="s">
        <v>272</v>
      </c>
      <c r="IC102" s="17" t="s">
        <v>638</v>
      </c>
      <c r="ID102" s="17">
        <v>25</v>
      </c>
      <c r="IE102" s="18" t="s">
        <v>439</v>
      </c>
      <c r="IF102" s="18"/>
      <c r="IG102" s="18"/>
      <c r="IH102" s="18"/>
      <c r="II102" s="18"/>
    </row>
    <row r="103" spans="1:243" s="17" customFormat="1" ht="45">
      <c r="A103" s="23">
        <v>1.9</v>
      </c>
      <c r="B103" s="60" t="s">
        <v>273</v>
      </c>
      <c r="C103" s="56" t="s">
        <v>637</v>
      </c>
      <c r="D103" s="58">
        <v>764</v>
      </c>
      <c r="E103" s="58" t="s">
        <v>439</v>
      </c>
      <c r="F103" s="46">
        <v>108.59</v>
      </c>
      <c r="G103" s="47"/>
      <c r="H103" s="47"/>
      <c r="I103" s="48" t="s">
        <v>38</v>
      </c>
      <c r="J103" s="49">
        <f t="shared" si="4"/>
        <v>1</v>
      </c>
      <c r="K103" s="47" t="s">
        <v>39</v>
      </c>
      <c r="L103" s="47" t="s">
        <v>4</v>
      </c>
      <c r="M103" s="50"/>
      <c r="N103" s="47"/>
      <c r="O103" s="47"/>
      <c r="P103" s="51"/>
      <c r="Q103" s="47"/>
      <c r="R103" s="47"/>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2">
        <f t="shared" si="5"/>
        <v>82962.76</v>
      </c>
      <c r="BB103" s="53">
        <f t="shared" si="6"/>
        <v>82962.76</v>
      </c>
      <c r="BC103" s="54" t="str">
        <f t="shared" si="7"/>
        <v>INR  Eighty Two Thousand Nine Hundred &amp; Sixty Two  and Paise Seventy Six Only</v>
      </c>
      <c r="IA103" s="17">
        <v>1.9</v>
      </c>
      <c r="IB103" s="17" t="s">
        <v>273</v>
      </c>
      <c r="IC103" s="17" t="s">
        <v>637</v>
      </c>
      <c r="ID103" s="17">
        <v>764</v>
      </c>
      <c r="IE103" s="18" t="s">
        <v>439</v>
      </c>
      <c r="IF103" s="18"/>
      <c r="IG103" s="18"/>
      <c r="IH103" s="18"/>
      <c r="II103" s="18"/>
    </row>
    <row r="104" spans="1:243" s="17" customFormat="1" ht="60">
      <c r="A104" s="23">
        <v>1.91</v>
      </c>
      <c r="B104" s="60" t="s">
        <v>274</v>
      </c>
      <c r="C104" s="56" t="s">
        <v>636</v>
      </c>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IA104" s="17">
        <v>1.91</v>
      </c>
      <c r="IB104" s="17" t="s">
        <v>274</v>
      </c>
      <c r="IC104" s="17" t="s">
        <v>636</v>
      </c>
      <c r="IE104" s="18"/>
      <c r="IF104" s="18"/>
      <c r="IG104" s="18"/>
      <c r="IH104" s="18"/>
      <c r="II104" s="18"/>
    </row>
    <row r="105" spans="1:243" s="17" customFormat="1" ht="30">
      <c r="A105" s="23">
        <v>1.92</v>
      </c>
      <c r="B105" s="60" t="s">
        <v>275</v>
      </c>
      <c r="C105" s="56" t="s">
        <v>635</v>
      </c>
      <c r="D105" s="58">
        <v>1555</v>
      </c>
      <c r="E105" s="58" t="s">
        <v>439</v>
      </c>
      <c r="F105" s="46">
        <v>70.36</v>
      </c>
      <c r="G105" s="47"/>
      <c r="H105" s="47"/>
      <c r="I105" s="48" t="s">
        <v>38</v>
      </c>
      <c r="J105" s="49">
        <f t="shared" si="4"/>
        <v>1</v>
      </c>
      <c r="K105" s="47" t="s">
        <v>39</v>
      </c>
      <c r="L105" s="47" t="s">
        <v>4</v>
      </c>
      <c r="M105" s="50"/>
      <c r="N105" s="47"/>
      <c r="O105" s="47"/>
      <c r="P105" s="51"/>
      <c r="Q105" s="47"/>
      <c r="R105" s="47"/>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2">
        <f t="shared" si="5"/>
        <v>109409.8</v>
      </c>
      <c r="BB105" s="53">
        <f t="shared" si="6"/>
        <v>109409.8</v>
      </c>
      <c r="BC105" s="54" t="str">
        <f t="shared" si="7"/>
        <v>INR  One Lakh Nine Thousand Four Hundred &amp; Nine  and Paise Eighty Only</v>
      </c>
      <c r="IA105" s="17">
        <v>1.92</v>
      </c>
      <c r="IB105" s="17" t="s">
        <v>275</v>
      </c>
      <c r="IC105" s="17" t="s">
        <v>635</v>
      </c>
      <c r="ID105" s="17">
        <v>1555</v>
      </c>
      <c r="IE105" s="18" t="s">
        <v>439</v>
      </c>
      <c r="IF105" s="18"/>
      <c r="IG105" s="18"/>
      <c r="IH105" s="18"/>
      <c r="II105" s="18"/>
    </row>
    <row r="106" spans="1:243" s="17" customFormat="1" ht="28.5" customHeight="1">
      <c r="A106" s="23">
        <v>1.93</v>
      </c>
      <c r="B106" s="60" t="s">
        <v>276</v>
      </c>
      <c r="C106" s="56" t="s">
        <v>634</v>
      </c>
      <c r="D106" s="58">
        <v>100</v>
      </c>
      <c r="E106" s="58" t="s">
        <v>439</v>
      </c>
      <c r="F106" s="46">
        <v>106.58</v>
      </c>
      <c r="G106" s="47"/>
      <c r="H106" s="47"/>
      <c r="I106" s="48" t="s">
        <v>38</v>
      </c>
      <c r="J106" s="49">
        <f t="shared" si="4"/>
        <v>1</v>
      </c>
      <c r="K106" s="47" t="s">
        <v>39</v>
      </c>
      <c r="L106" s="47" t="s">
        <v>4</v>
      </c>
      <c r="M106" s="50"/>
      <c r="N106" s="47"/>
      <c r="O106" s="47"/>
      <c r="P106" s="51"/>
      <c r="Q106" s="47"/>
      <c r="R106" s="47"/>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2">
        <f t="shared" si="5"/>
        <v>10658</v>
      </c>
      <c r="BB106" s="53">
        <f t="shared" si="6"/>
        <v>10658</v>
      </c>
      <c r="BC106" s="54" t="str">
        <f t="shared" si="7"/>
        <v>INR  Ten Thousand Six Hundred &amp; Fifty Eight  Only</v>
      </c>
      <c r="IA106" s="17">
        <v>1.93</v>
      </c>
      <c r="IB106" s="17" t="s">
        <v>276</v>
      </c>
      <c r="IC106" s="17" t="s">
        <v>634</v>
      </c>
      <c r="ID106" s="17">
        <v>100</v>
      </c>
      <c r="IE106" s="18" t="s">
        <v>439</v>
      </c>
      <c r="IF106" s="18"/>
      <c r="IG106" s="18"/>
      <c r="IH106" s="18"/>
      <c r="II106" s="18"/>
    </row>
    <row r="107" spans="1:243" s="17" customFormat="1" ht="15">
      <c r="A107" s="23">
        <v>1.94</v>
      </c>
      <c r="B107" s="60" t="s">
        <v>277</v>
      </c>
      <c r="C107" s="56" t="s">
        <v>633</v>
      </c>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17">
        <v>1.94</v>
      </c>
      <c r="IB107" s="17" t="s">
        <v>277</v>
      </c>
      <c r="IC107" s="17" t="s">
        <v>633</v>
      </c>
      <c r="IE107" s="18"/>
      <c r="IF107" s="18"/>
      <c r="IG107" s="18"/>
      <c r="IH107" s="18"/>
      <c r="II107" s="18"/>
    </row>
    <row r="108" spans="1:243" s="17" customFormat="1" ht="30">
      <c r="A108" s="23">
        <v>1.95</v>
      </c>
      <c r="B108" s="60" t="s">
        <v>278</v>
      </c>
      <c r="C108" s="56" t="s">
        <v>632</v>
      </c>
      <c r="D108" s="58">
        <v>658</v>
      </c>
      <c r="E108" s="58" t="s">
        <v>439</v>
      </c>
      <c r="F108" s="46">
        <v>10.17</v>
      </c>
      <c r="G108" s="47"/>
      <c r="H108" s="47"/>
      <c r="I108" s="48" t="s">
        <v>38</v>
      </c>
      <c r="J108" s="49">
        <f t="shared" si="4"/>
        <v>1</v>
      </c>
      <c r="K108" s="47" t="s">
        <v>39</v>
      </c>
      <c r="L108" s="47" t="s">
        <v>4</v>
      </c>
      <c r="M108" s="50"/>
      <c r="N108" s="47"/>
      <c r="O108" s="47"/>
      <c r="P108" s="51"/>
      <c r="Q108" s="47"/>
      <c r="R108" s="47"/>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2">
        <f t="shared" si="5"/>
        <v>6691.86</v>
      </c>
      <c r="BB108" s="53">
        <f t="shared" si="6"/>
        <v>6691.86</v>
      </c>
      <c r="BC108" s="54" t="str">
        <f t="shared" si="7"/>
        <v>INR  Six Thousand Six Hundred &amp; Ninety One  and Paise Eighty Six Only</v>
      </c>
      <c r="IA108" s="17">
        <v>1.95</v>
      </c>
      <c r="IB108" s="17" t="s">
        <v>278</v>
      </c>
      <c r="IC108" s="17" t="s">
        <v>632</v>
      </c>
      <c r="ID108" s="17">
        <v>658</v>
      </c>
      <c r="IE108" s="18" t="s">
        <v>439</v>
      </c>
      <c r="IF108" s="18"/>
      <c r="IG108" s="18"/>
      <c r="IH108" s="18"/>
      <c r="II108" s="18"/>
    </row>
    <row r="109" spans="1:243" s="17" customFormat="1" ht="45">
      <c r="A109" s="23">
        <v>1.96</v>
      </c>
      <c r="B109" s="60" t="s">
        <v>279</v>
      </c>
      <c r="C109" s="56" t="s">
        <v>631</v>
      </c>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IA109" s="17">
        <v>1.96</v>
      </c>
      <c r="IB109" s="17" t="s">
        <v>279</v>
      </c>
      <c r="IC109" s="17" t="s">
        <v>631</v>
      </c>
      <c r="IE109" s="18"/>
      <c r="IF109" s="18"/>
      <c r="IG109" s="18"/>
      <c r="IH109" s="18"/>
      <c r="II109" s="18"/>
    </row>
    <row r="110" spans="1:243" s="17" customFormat="1" ht="30">
      <c r="A110" s="23">
        <v>1.97</v>
      </c>
      <c r="B110" s="60" t="s">
        <v>278</v>
      </c>
      <c r="C110" s="56" t="s">
        <v>630</v>
      </c>
      <c r="D110" s="58">
        <v>2988</v>
      </c>
      <c r="E110" s="58" t="s">
        <v>439</v>
      </c>
      <c r="F110" s="46">
        <v>49.8</v>
      </c>
      <c r="G110" s="47"/>
      <c r="H110" s="47"/>
      <c r="I110" s="48" t="s">
        <v>38</v>
      </c>
      <c r="J110" s="49">
        <f t="shared" si="4"/>
        <v>1</v>
      </c>
      <c r="K110" s="47" t="s">
        <v>39</v>
      </c>
      <c r="L110" s="47" t="s">
        <v>4</v>
      </c>
      <c r="M110" s="50"/>
      <c r="N110" s="47"/>
      <c r="O110" s="47"/>
      <c r="P110" s="51"/>
      <c r="Q110" s="47"/>
      <c r="R110" s="47"/>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2">
        <f t="shared" si="5"/>
        <v>148802.4</v>
      </c>
      <c r="BB110" s="53">
        <f t="shared" si="6"/>
        <v>148802.4</v>
      </c>
      <c r="BC110" s="54" t="str">
        <f t="shared" si="7"/>
        <v>INR  One Lakh Forty Eight Thousand Eight Hundred &amp; Two  and Paise Forty Only</v>
      </c>
      <c r="IA110" s="17">
        <v>1.97</v>
      </c>
      <c r="IB110" s="17" t="s">
        <v>278</v>
      </c>
      <c r="IC110" s="17" t="s">
        <v>630</v>
      </c>
      <c r="ID110" s="17">
        <v>2988</v>
      </c>
      <c r="IE110" s="18" t="s">
        <v>439</v>
      </c>
      <c r="IF110" s="18"/>
      <c r="IG110" s="18"/>
      <c r="IH110" s="18"/>
      <c r="II110" s="18"/>
    </row>
    <row r="111" spans="1:243" s="17" customFormat="1" ht="45">
      <c r="A111" s="23">
        <v>1.98</v>
      </c>
      <c r="B111" s="60" t="s">
        <v>280</v>
      </c>
      <c r="C111" s="56" t="s">
        <v>629</v>
      </c>
      <c r="D111" s="58">
        <v>739</v>
      </c>
      <c r="E111" s="58" t="s">
        <v>439</v>
      </c>
      <c r="F111" s="46">
        <v>18.28</v>
      </c>
      <c r="G111" s="47"/>
      <c r="H111" s="47"/>
      <c r="I111" s="48" t="s">
        <v>38</v>
      </c>
      <c r="J111" s="49">
        <f t="shared" si="4"/>
        <v>1</v>
      </c>
      <c r="K111" s="47" t="s">
        <v>39</v>
      </c>
      <c r="L111" s="47" t="s">
        <v>4</v>
      </c>
      <c r="M111" s="50"/>
      <c r="N111" s="47"/>
      <c r="O111" s="47"/>
      <c r="P111" s="51"/>
      <c r="Q111" s="47"/>
      <c r="R111" s="47"/>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2">
        <f t="shared" si="5"/>
        <v>13508.92</v>
      </c>
      <c r="BB111" s="53">
        <f t="shared" si="6"/>
        <v>13508.92</v>
      </c>
      <c r="BC111" s="54" t="str">
        <f t="shared" si="7"/>
        <v>INR  Thirteen Thousand Five Hundred &amp; Eight  and Paise Ninety Two Only</v>
      </c>
      <c r="IA111" s="17">
        <v>1.98</v>
      </c>
      <c r="IB111" s="17" t="s">
        <v>280</v>
      </c>
      <c r="IC111" s="17" t="s">
        <v>629</v>
      </c>
      <c r="ID111" s="17">
        <v>739</v>
      </c>
      <c r="IE111" s="18" t="s">
        <v>439</v>
      </c>
      <c r="IF111" s="18"/>
      <c r="IG111" s="18"/>
      <c r="IH111" s="18"/>
      <c r="II111" s="18"/>
    </row>
    <row r="112" spans="1:243" s="17" customFormat="1" ht="30">
      <c r="A112" s="23">
        <v>1.99</v>
      </c>
      <c r="B112" s="60" t="s">
        <v>281</v>
      </c>
      <c r="C112" s="56" t="s">
        <v>628</v>
      </c>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IA112" s="17">
        <v>1.99</v>
      </c>
      <c r="IB112" s="17" t="s">
        <v>281</v>
      </c>
      <c r="IC112" s="17" t="s">
        <v>628</v>
      </c>
      <c r="IE112" s="18"/>
      <c r="IF112" s="18"/>
      <c r="IG112" s="18"/>
      <c r="IH112" s="18"/>
      <c r="II112" s="18"/>
    </row>
    <row r="113" spans="1:243" s="17" customFormat="1" ht="45">
      <c r="A113" s="23">
        <v>2</v>
      </c>
      <c r="B113" s="60" t="s">
        <v>282</v>
      </c>
      <c r="C113" s="56" t="s">
        <v>627</v>
      </c>
      <c r="D113" s="58">
        <v>1823</v>
      </c>
      <c r="E113" s="58" t="s">
        <v>439</v>
      </c>
      <c r="F113" s="46">
        <v>75.89</v>
      </c>
      <c r="G113" s="47"/>
      <c r="H113" s="47"/>
      <c r="I113" s="48" t="s">
        <v>38</v>
      </c>
      <c r="J113" s="49">
        <f t="shared" si="4"/>
        <v>1</v>
      </c>
      <c r="K113" s="47" t="s">
        <v>39</v>
      </c>
      <c r="L113" s="47" t="s">
        <v>4</v>
      </c>
      <c r="M113" s="50"/>
      <c r="N113" s="47"/>
      <c r="O113" s="47"/>
      <c r="P113" s="51"/>
      <c r="Q113" s="47"/>
      <c r="R113" s="47"/>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2">
        <f t="shared" si="5"/>
        <v>138347.47</v>
      </c>
      <c r="BB113" s="53">
        <f t="shared" si="6"/>
        <v>138347.47</v>
      </c>
      <c r="BC113" s="54" t="str">
        <f t="shared" si="7"/>
        <v>INR  One Lakh Thirty Eight Thousand Three Hundred &amp; Forty Seven  and Paise Forty Seven Only</v>
      </c>
      <c r="IA113" s="17">
        <v>2</v>
      </c>
      <c r="IB113" s="17" t="s">
        <v>282</v>
      </c>
      <c r="IC113" s="17" t="s">
        <v>627</v>
      </c>
      <c r="ID113" s="17">
        <v>1823</v>
      </c>
      <c r="IE113" s="18" t="s">
        <v>439</v>
      </c>
      <c r="IF113" s="18"/>
      <c r="IG113" s="18"/>
      <c r="IH113" s="18"/>
      <c r="II113" s="18"/>
    </row>
    <row r="114" spans="1:243" s="17" customFormat="1" ht="15">
      <c r="A114" s="23">
        <v>2.01</v>
      </c>
      <c r="B114" s="60" t="s">
        <v>271</v>
      </c>
      <c r="C114" s="56" t="s">
        <v>626</v>
      </c>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IA114" s="17">
        <v>2.01</v>
      </c>
      <c r="IB114" s="17" t="s">
        <v>271</v>
      </c>
      <c r="IC114" s="17" t="s">
        <v>626</v>
      </c>
      <c r="IE114" s="18"/>
      <c r="IF114" s="18"/>
      <c r="IG114" s="18"/>
      <c r="IH114" s="18"/>
      <c r="II114" s="18"/>
    </row>
    <row r="115" spans="1:243" s="17" customFormat="1" ht="30">
      <c r="A115" s="23">
        <v>2.02</v>
      </c>
      <c r="B115" s="60" t="s">
        <v>282</v>
      </c>
      <c r="C115" s="56" t="s">
        <v>625</v>
      </c>
      <c r="D115" s="58">
        <v>5.72</v>
      </c>
      <c r="E115" s="58" t="s">
        <v>439</v>
      </c>
      <c r="F115" s="46">
        <v>162.56</v>
      </c>
      <c r="G115" s="47"/>
      <c r="H115" s="47"/>
      <c r="I115" s="48" t="s">
        <v>38</v>
      </c>
      <c r="J115" s="49">
        <f t="shared" si="4"/>
        <v>1</v>
      </c>
      <c r="K115" s="47" t="s">
        <v>39</v>
      </c>
      <c r="L115" s="47" t="s">
        <v>4</v>
      </c>
      <c r="M115" s="50"/>
      <c r="N115" s="47"/>
      <c r="O115" s="47"/>
      <c r="P115" s="51"/>
      <c r="Q115" s="47"/>
      <c r="R115" s="47"/>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2">
        <f t="shared" si="5"/>
        <v>929.84</v>
      </c>
      <c r="BB115" s="53">
        <f t="shared" si="6"/>
        <v>929.84</v>
      </c>
      <c r="BC115" s="54" t="str">
        <f t="shared" si="7"/>
        <v>INR  Nine Hundred &amp; Twenty Nine  and Paise Eighty Four Only</v>
      </c>
      <c r="IA115" s="17">
        <v>2.02</v>
      </c>
      <c r="IB115" s="17" t="s">
        <v>282</v>
      </c>
      <c r="IC115" s="17" t="s">
        <v>625</v>
      </c>
      <c r="ID115" s="17">
        <v>5.72</v>
      </c>
      <c r="IE115" s="18" t="s">
        <v>439</v>
      </c>
      <c r="IF115" s="18"/>
      <c r="IG115" s="18"/>
      <c r="IH115" s="18"/>
      <c r="II115" s="18"/>
    </row>
    <row r="116" spans="1:243" s="17" customFormat="1" ht="15">
      <c r="A116" s="23">
        <v>2.03</v>
      </c>
      <c r="B116" s="60" t="s">
        <v>283</v>
      </c>
      <c r="C116" s="56" t="s">
        <v>624</v>
      </c>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17">
        <v>2.03</v>
      </c>
      <c r="IB116" s="17" t="s">
        <v>283</v>
      </c>
      <c r="IC116" s="17" t="s">
        <v>624</v>
      </c>
      <c r="IE116" s="18"/>
      <c r="IF116" s="18"/>
      <c r="IG116" s="18"/>
      <c r="IH116" s="18"/>
      <c r="II116" s="18"/>
    </row>
    <row r="117" spans="1:243" s="17" customFormat="1" ht="30">
      <c r="A117" s="23">
        <v>2.04</v>
      </c>
      <c r="B117" s="60" t="s">
        <v>284</v>
      </c>
      <c r="C117" s="56" t="s">
        <v>623</v>
      </c>
      <c r="D117" s="58">
        <v>125</v>
      </c>
      <c r="E117" s="58" t="s">
        <v>439</v>
      </c>
      <c r="F117" s="46">
        <v>65.54</v>
      </c>
      <c r="G117" s="47"/>
      <c r="H117" s="47"/>
      <c r="I117" s="48" t="s">
        <v>38</v>
      </c>
      <c r="J117" s="49">
        <f t="shared" si="4"/>
        <v>1</v>
      </c>
      <c r="K117" s="47" t="s">
        <v>39</v>
      </c>
      <c r="L117" s="47" t="s">
        <v>4</v>
      </c>
      <c r="M117" s="50"/>
      <c r="N117" s="47"/>
      <c r="O117" s="47"/>
      <c r="P117" s="51"/>
      <c r="Q117" s="47"/>
      <c r="R117" s="47"/>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2">
        <f t="shared" si="5"/>
        <v>8192.5</v>
      </c>
      <c r="BB117" s="53">
        <f t="shared" si="6"/>
        <v>8192.5</v>
      </c>
      <c r="BC117" s="54" t="str">
        <f t="shared" si="7"/>
        <v>INR  Eight Thousand One Hundred &amp; Ninety Two  and Paise Fifty Only</v>
      </c>
      <c r="IA117" s="17">
        <v>2.04</v>
      </c>
      <c r="IB117" s="17" t="s">
        <v>284</v>
      </c>
      <c r="IC117" s="17" t="s">
        <v>623</v>
      </c>
      <c r="ID117" s="17">
        <v>125</v>
      </c>
      <c r="IE117" s="18" t="s">
        <v>439</v>
      </c>
      <c r="IF117" s="18"/>
      <c r="IG117" s="18"/>
      <c r="IH117" s="18"/>
      <c r="II117" s="18"/>
    </row>
    <row r="118" spans="1:243" s="17" customFormat="1" ht="30">
      <c r="A118" s="23">
        <v>2.05</v>
      </c>
      <c r="B118" s="60" t="s">
        <v>285</v>
      </c>
      <c r="C118" s="56" t="s">
        <v>622</v>
      </c>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IA118" s="17">
        <v>2.05</v>
      </c>
      <c r="IB118" s="17" t="s">
        <v>285</v>
      </c>
      <c r="IC118" s="17" t="s">
        <v>622</v>
      </c>
      <c r="IE118" s="18"/>
      <c r="IF118" s="18"/>
      <c r="IG118" s="18"/>
      <c r="IH118" s="18"/>
      <c r="II118" s="18"/>
    </row>
    <row r="119" spans="1:243" s="17" customFormat="1" ht="30">
      <c r="A119" s="23">
        <v>2.06</v>
      </c>
      <c r="B119" s="60" t="s">
        <v>286</v>
      </c>
      <c r="C119" s="56" t="s">
        <v>621</v>
      </c>
      <c r="D119" s="58">
        <v>510</v>
      </c>
      <c r="E119" s="58" t="s">
        <v>439</v>
      </c>
      <c r="F119" s="46">
        <v>95.22</v>
      </c>
      <c r="G119" s="47"/>
      <c r="H119" s="47"/>
      <c r="I119" s="48" t="s">
        <v>38</v>
      </c>
      <c r="J119" s="49">
        <f t="shared" si="4"/>
        <v>1</v>
      </c>
      <c r="K119" s="47" t="s">
        <v>39</v>
      </c>
      <c r="L119" s="47" t="s">
        <v>4</v>
      </c>
      <c r="M119" s="50"/>
      <c r="N119" s="47"/>
      <c r="O119" s="47"/>
      <c r="P119" s="51"/>
      <c r="Q119" s="47"/>
      <c r="R119" s="47"/>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2">
        <f t="shared" si="5"/>
        <v>48562.2</v>
      </c>
      <c r="BB119" s="53">
        <f t="shared" si="6"/>
        <v>48562.2</v>
      </c>
      <c r="BC119" s="54" t="str">
        <f t="shared" si="7"/>
        <v>INR  Forty Eight Thousand Five Hundred &amp; Sixty Two  and Paise Twenty Only</v>
      </c>
      <c r="IA119" s="17">
        <v>2.06</v>
      </c>
      <c r="IB119" s="17" t="s">
        <v>286</v>
      </c>
      <c r="IC119" s="17" t="s">
        <v>621</v>
      </c>
      <c r="ID119" s="17">
        <v>510</v>
      </c>
      <c r="IE119" s="18" t="s">
        <v>439</v>
      </c>
      <c r="IF119" s="18"/>
      <c r="IG119" s="18"/>
      <c r="IH119" s="18"/>
      <c r="II119" s="18"/>
    </row>
    <row r="120" spans="1:243" s="17" customFormat="1" ht="30">
      <c r="A120" s="23">
        <v>2.07</v>
      </c>
      <c r="B120" s="60" t="s">
        <v>287</v>
      </c>
      <c r="C120" s="56" t="s">
        <v>620</v>
      </c>
      <c r="D120" s="58">
        <v>33</v>
      </c>
      <c r="E120" s="58" t="s">
        <v>439</v>
      </c>
      <c r="F120" s="46">
        <v>64.97</v>
      </c>
      <c r="G120" s="47"/>
      <c r="H120" s="47"/>
      <c r="I120" s="48" t="s">
        <v>38</v>
      </c>
      <c r="J120" s="49">
        <f t="shared" si="4"/>
        <v>1</v>
      </c>
      <c r="K120" s="47" t="s">
        <v>39</v>
      </c>
      <c r="L120" s="47" t="s">
        <v>4</v>
      </c>
      <c r="M120" s="50"/>
      <c r="N120" s="47"/>
      <c r="O120" s="47"/>
      <c r="P120" s="51"/>
      <c r="Q120" s="47"/>
      <c r="R120" s="47"/>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2">
        <f t="shared" si="5"/>
        <v>2144.01</v>
      </c>
      <c r="BB120" s="53">
        <f t="shared" si="6"/>
        <v>2144.01</v>
      </c>
      <c r="BC120" s="54" t="str">
        <f t="shared" si="7"/>
        <v>INR  Two Thousand One Hundred &amp; Forty Four  and Paise One Only</v>
      </c>
      <c r="IA120" s="17">
        <v>2.07</v>
      </c>
      <c r="IB120" s="17" t="s">
        <v>287</v>
      </c>
      <c r="IC120" s="17" t="s">
        <v>620</v>
      </c>
      <c r="ID120" s="17">
        <v>33</v>
      </c>
      <c r="IE120" s="18" t="s">
        <v>439</v>
      </c>
      <c r="IF120" s="18"/>
      <c r="IG120" s="18"/>
      <c r="IH120" s="18"/>
      <c r="II120" s="18"/>
    </row>
    <row r="121" spans="1:243" s="17" customFormat="1" ht="15">
      <c r="A121" s="23">
        <v>2.08</v>
      </c>
      <c r="B121" s="60" t="s">
        <v>288</v>
      </c>
      <c r="C121" s="56" t="s">
        <v>619</v>
      </c>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IA121" s="17">
        <v>2.08</v>
      </c>
      <c r="IB121" s="17" t="s">
        <v>288</v>
      </c>
      <c r="IC121" s="17" t="s">
        <v>619</v>
      </c>
      <c r="IE121" s="18"/>
      <c r="IF121" s="18"/>
      <c r="IG121" s="18"/>
      <c r="IH121" s="18"/>
      <c r="II121" s="18"/>
    </row>
    <row r="122" spans="1:243" s="17" customFormat="1" ht="75">
      <c r="A122" s="23">
        <v>2.09</v>
      </c>
      <c r="B122" s="60" t="s">
        <v>289</v>
      </c>
      <c r="C122" s="56" t="s">
        <v>618</v>
      </c>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IA122" s="17">
        <v>2.09</v>
      </c>
      <c r="IB122" s="17" t="s">
        <v>289</v>
      </c>
      <c r="IC122" s="17" t="s">
        <v>618</v>
      </c>
      <c r="IE122" s="18"/>
      <c r="IF122" s="18"/>
      <c r="IG122" s="18"/>
      <c r="IH122" s="18"/>
      <c r="II122" s="18"/>
    </row>
    <row r="123" spans="1:243" s="17" customFormat="1" ht="30">
      <c r="A123" s="23">
        <v>2.1</v>
      </c>
      <c r="B123" s="60" t="s">
        <v>290</v>
      </c>
      <c r="C123" s="56" t="s">
        <v>617</v>
      </c>
      <c r="D123" s="58">
        <v>12</v>
      </c>
      <c r="E123" s="58" t="s">
        <v>439</v>
      </c>
      <c r="F123" s="46">
        <v>419.11</v>
      </c>
      <c r="G123" s="47"/>
      <c r="H123" s="47"/>
      <c r="I123" s="48" t="s">
        <v>38</v>
      </c>
      <c r="J123" s="49">
        <f t="shared" si="4"/>
        <v>1</v>
      </c>
      <c r="K123" s="47" t="s">
        <v>39</v>
      </c>
      <c r="L123" s="47" t="s">
        <v>4</v>
      </c>
      <c r="M123" s="50"/>
      <c r="N123" s="47"/>
      <c r="O123" s="47"/>
      <c r="P123" s="51"/>
      <c r="Q123" s="47"/>
      <c r="R123" s="47"/>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2">
        <f t="shared" si="5"/>
        <v>5029.32</v>
      </c>
      <c r="BB123" s="53">
        <f t="shared" si="6"/>
        <v>5029.32</v>
      </c>
      <c r="BC123" s="54" t="str">
        <f t="shared" si="7"/>
        <v>INR  Five Thousand  &amp;Twenty Nine  and Paise Thirty Two Only</v>
      </c>
      <c r="IA123" s="17">
        <v>2.1</v>
      </c>
      <c r="IB123" s="17" t="s">
        <v>290</v>
      </c>
      <c r="IC123" s="17" t="s">
        <v>617</v>
      </c>
      <c r="ID123" s="17">
        <v>12</v>
      </c>
      <c r="IE123" s="18" t="s">
        <v>439</v>
      </c>
      <c r="IF123" s="18"/>
      <c r="IG123" s="18"/>
      <c r="IH123" s="18"/>
      <c r="II123" s="18"/>
    </row>
    <row r="124" spans="1:243" s="17" customFormat="1" ht="45">
      <c r="A124" s="23">
        <v>2.11</v>
      </c>
      <c r="B124" s="60" t="s">
        <v>291</v>
      </c>
      <c r="C124" s="56" t="s">
        <v>616</v>
      </c>
      <c r="D124" s="58">
        <v>6</v>
      </c>
      <c r="E124" s="58" t="s">
        <v>439</v>
      </c>
      <c r="F124" s="46">
        <v>97.06</v>
      </c>
      <c r="G124" s="47"/>
      <c r="H124" s="47"/>
      <c r="I124" s="48" t="s">
        <v>38</v>
      </c>
      <c r="J124" s="49">
        <f t="shared" si="4"/>
        <v>1</v>
      </c>
      <c r="K124" s="47" t="s">
        <v>39</v>
      </c>
      <c r="L124" s="47" t="s">
        <v>4</v>
      </c>
      <c r="M124" s="50"/>
      <c r="N124" s="47"/>
      <c r="O124" s="47"/>
      <c r="P124" s="51"/>
      <c r="Q124" s="47"/>
      <c r="R124" s="47"/>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2">
        <f t="shared" si="5"/>
        <v>582.36</v>
      </c>
      <c r="BB124" s="53">
        <f t="shared" si="6"/>
        <v>582.36</v>
      </c>
      <c r="BC124" s="54" t="str">
        <f t="shared" si="7"/>
        <v>INR  Five Hundred &amp; Eighty Two  and Paise Thirty Six Only</v>
      </c>
      <c r="IA124" s="17">
        <v>2.11</v>
      </c>
      <c r="IB124" s="17" t="s">
        <v>291</v>
      </c>
      <c r="IC124" s="17" t="s">
        <v>616</v>
      </c>
      <c r="ID124" s="17">
        <v>6</v>
      </c>
      <c r="IE124" s="18" t="s">
        <v>439</v>
      </c>
      <c r="IF124" s="18"/>
      <c r="IG124" s="18"/>
      <c r="IH124" s="18"/>
      <c r="II124" s="18"/>
    </row>
    <row r="125" spans="1:243" s="17" customFormat="1" ht="30">
      <c r="A125" s="23">
        <v>2.12</v>
      </c>
      <c r="B125" s="60" t="s">
        <v>292</v>
      </c>
      <c r="C125" s="56" t="s">
        <v>615</v>
      </c>
      <c r="D125" s="58">
        <v>120</v>
      </c>
      <c r="E125" s="58" t="s">
        <v>439</v>
      </c>
      <c r="F125" s="46">
        <v>2.5</v>
      </c>
      <c r="G125" s="47"/>
      <c r="H125" s="47"/>
      <c r="I125" s="48" t="s">
        <v>38</v>
      </c>
      <c r="J125" s="49">
        <f t="shared" si="4"/>
        <v>1</v>
      </c>
      <c r="K125" s="47" t="s">
        <v>39</v>
      </c>
      <c r="L125" s="47" t="s">
        <v>4</v>
      </c>
      <c r="M125" s="50"/>
      <c r="N125" s="47"/>
      <c r="O125" s="47"/>
      <c r="P125" s="51"/>
      <c r="Q125" s="47"/>
      <c r="R125" s="47"/>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2">
        <f t="shared" si="5"/>
        <v>300</v>
      </c>
      <c r="BB125" s="53">
        <f t="shared" si="6"/>
        <v>300</v>
      </c>
      <c r="BC125" s="54" t="str">
        <f t="shared" si="7"/>
        <v>INR  Three Hundred    Only</v>
      </c>
      <c r="IA125" s="17">
        <v>2.12</v>
      </c>
      <c r="IB125" s="17" t="s">
        <v>292</v>
      </c>
      <c r="IC125" s="17" t="s">
        <v>615</v>
      </c>
      <c r="ID125" s="17">
        <v>120</v>
      </c>
      <c r="IE125" s="18" t="s">
        <v>439</v>
      </c>
      <c r="IF125" s="18"/>
      <c r="IG125" s="18"/>
      <c r="IH125" s="18"/>
      <c r="II125" s="18"/>
    </row>
    <row r="126" spans="1:243" s="17" customFormat="1" ht="45">
      <c r="A126" s="23">
        <v>2.13</v>
      </c>
      <c r="B126" s="60" t="s">
        <v>293</v>
      </c>
      <c r="C126" s="56" t="s">
        <v>614</v>
      </c>
      <c r="D126" s="58">
        <v>156</v>
      </c>
      <c r="E126" s="58" t="s">
        <v>439</v>
      </c>
      <c r="F126" s="46">
        <v>2.5</v>
      </c>
      <c r="G126" s="47"/>
      <c r="H126" s="47"/>
      <c r="I126" s="48" t="s">
        <v>38</v>
      </c>
      <c r="J126" s="49">
        <f t="shared" si="4"/>
        <v>1</v>
      </c>
      <c r="K126" s="47" t="s">
        <v>39</v>
      </c>
      <c r="L126" s="47" t="s">
        <v>4</v>
      </c>
      <c r="M126" s="50"/>
      <c r="N126" s="47"/>
      <c r="O126" s="47"/>
      <c r="P126" s="51"/>
      <c r="Q126" s="47"/>
      <c r="R126" s="47"/>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2">
        <f t="shared" si="5"/>
        <v>390</v>
      </c>
      <c r="BB126" s="53">
        <f t="shared" si="6"/>
        <v>390</v>
      </c>
      <c r="BC126" s="54" t="str">
        <f t="shared" si="7"/>
        <v>INR  Three Hundred &amp; Ninety  Only</v>
      </c>
      <c r="IA126" s="17">
        <v>2.13</v>
      </c>
      <c r="IB126" s="17" t="s">
        <v>293</v>
      </c>
      <c r="IC126" s="17" t="s">
        <v>614</v>
      </c>
      <c r="ID126" s="17">
        <v>156</v>
      </c>
      <c r="IE126" s="18" t="s">
        <v>439</v>
      </c>
      <c r="IF126" s="18"/>
      <c r="IG126" s="18"/>
      <c r="IH126" s="18"/>
      <c r="II126" s="18"/>
    </row>
    <row r="127" spans="1:243" s="17" customFormat="1" ht="60">
      <c r="A127" s="23">
        <v>2.14</v>
      </c>
      <c r="B127" s="60" t="s">
        <v>294</v>
      </c>
      <c r="C127" s="56" t="s">
        <v>613</v>
      </c>
      <c r="D127" s="58">
        <v>8</v>
      </c>
      <c r="E127" s="58" t="s">
        <v>439</v>
      </c>
      <c r="F127" s="46">
        <v>285.8</v>
      </c>
      <c r="G127" s="47"/>
      <c r="H127" s="47"/>
      <c r="I127" s="48" t="s">
        <v>38</v>
      </c>
      <c r="J127" s="49">
        <f t="shared" si="4"/>
        <v>1</v>
      </c>
      <c r="K127" s="47" t="s">
        <v>39</v>
      </c>
      <c r="L127" s="47" t="s">
        <v>4</v>
      </c>
      <c r="M127" s="50"/>
      <c r="N127" s="47"/>
      <c r="O127" s="47"/>
      <c r="P127" s="51"/>
      <c r="Q127" s="47"/>
      <c r="R127" s="47"/>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2">
        <f t="shared" si="5"/>
        <v>2286.4</v>
      </c>
      <c r="BB127" s="53">
        <f t="shared" si="6"/>
        <v>2286.4</v>
      </c>
      <c r="BC127" s="54" t="str">
        <f t="shared" si="7"/>
        <v>INR  Two Thousand Two Hundred &amp; Eighty Six  and Paise Forty Only</v>
      </c>
      <c r="IA127" s="17">
        <v>2.14</v>
      </c>
      <c r="IB127" s="17" t="s">
        <v>294</v>
      </c>
      <c r="IC127" s="17" t="s">
        <v>613</v>
      </c>
      <c r="ID127" s="17">
        <v>8</v>
      </c>
      <c r="IE127" s="18" t="s">
        <v>439</v>
      </c>
      <c r="IF127" s="18"/>
      <c r="IG127" s="18"/>
      <c r="IH127" s="18"/>
      <c r="II127" s="18"/>
    </row>
    <row r="128" spans="1:243" s="17" customFormat="1" ht="15">
      <c r="A128" s="23">
        <v>2.15</v>
      </c>
      <c r="B128" s="60" t="s">
        <v>295</v>
      </c>
      <c r="C128" s="56" t="s">
        <v>612</v>
      </c>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17">
        <v>2.15</v>
      </c>
      <c r="IB128" s="17" t="s">
        <v>295</v>
      </c>
      <c r="IC128" s="17" t="s">
        <v>612</v>
      </c>
      <c r="IE128" s="18"/>
      <c r="IF128" s="18"/>
      <c r="IG128" s="18"/>
      <c r="IH128" s="18"/>
      <c r="II128" s="18"/>
    </row>
    <row r="129" spans="1:243" s="17" customFormat="1" ht="45">
      <c r="A129" s="23">
        <v>2.16</v>
      </c>
      <c r="B129" s="60" t="s">
        <v>296</v>
      </c>
      <c r="C129" s="56" t="s">
        <v>611</v>
      </c>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IA129" s="17">
        <v>2.16</v>
      </c>
      <c r="IB129" s="17" t="s">
        <v>296</v>
      </c>
      <c r="IC129" s="17" t="s">
        <v>611</v>
      </c>
      <c r="IE129" s="18"/>
      <c r="IF129" s="18"/>
      <c r="IG129" s="18"/>
      <c r="IH129" s="18"/>
      <c r="II129" s="18"/>
    </row>
    <row r="130" spans="1:243" s="17" customFormat="1" ht="30">
      <c r="A130" s="23">
        <v>2.17</v>
      </c>
      <c r="B130" s="60" t="s">
        <v>297</v>
      </c>
      <c r="C130" s="56" t="s">
        <v>610</v>
      </c>
      <c r="D130" s="58">
        <v>4.9</v>
      </c>
      <c r="E130" s="58" t="s">
        <v>439</v>
      </c>
      <c r="F130" s="46">
        <v>1759.84</v>
      </c>
      <c r="G130" s="47"/>
      <c r="H130" s="47"/>
      <c r="I130" s="48" t="s">
        <v>38</v>
      </c>
      <c r="J130" s="49">
        <f t="shared" si="4"/>
        <v>1</v>
      </c>
      <c r="K130" s="47" t="s">
        <v>39</v>
      </c>
      <c r="L130" s="47" t="s">
        <v>4</v>
      </c>
      <c r="M130" s="50"/>
      <c r="N130" s="47"/>
      <c r="O130" s="47"/>
      <c r="P130" s="51"/>
      <c r="Q130" s="47"/>
      <c r="R130" s="47"/>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2">
        <f t="shared" si="5"/>
        <v>8623.22</v>
      </c>
      <c r="BB130" s="53">
        <f t="shared" si="6"/>
        <v>8623.22</v>
      </c>
      <c r="BC130" s="54" t="str">
        <f t="shared" si="7"/>
        <v>INR  Eight Thousand Six Hundred &amp; Twenty Three  and Paise Twenty Two Only</v>
      </c>
      <c r="IA130" s="17">
        <v>2.17</v>
      </c>
      <c r="IB130" s="17" t="s">
        <v>297</v>
      </c>
      <c r="IC130" s="17" t="s">
        <v>610</v>
      </c>
      <c r="ID130" s="17">
        <v>4.9</v>
      </c>
      <c r="IE130" s="18" t="s">
        <v>439</v>
      </c>
      <c r="IF130" s="18"/>
      <c r="IG130" s="18"/>
      <c r="IH130" s="18"/>
      <c r="II130" s="18"/>
    </row>
    <row r="131" spans="1:243" s="17" customFormat="1" ht="30">
      <c r="A131" s="23">
        <v>2.18</v>
      </c>
      <c r="B131" s="60" t="s">
        <v>298</v>
      </c>
      <c r="C131" s="56" t="s">
        <v>609</v>
      </c>
      <c r="D131" s="58">
        <v>10</v>
      </c>
      <c r="E131" s="58" t="s">
        <v>439</v>
      </c>
      <c r="F131" s="46">
        <v>1086.89</v>
      </c>
      <c r="G131" s="47"/>
      <c r="H131" s="47"/>
      <c r="I131" s="48" t="s">
        <v>38</v>
      </c>
      <c r="J131" s="49">
        <f t="shared" si="4"/>
        <v>1</v>
      </c>
      <c r="K131" s="47" t="s">
        <v>39</v>
      </c>
      <c r="L131" s="47" t="s">
        <v>4</v>
      </c>
      <c r="M131" s="50"/>
      <c r="N131" s="47"/>
      <c r="O131" s="47"/>
      <c r="P131" s="51"/>
      <c r="Q131" s="47"/>
      <c r="R131" s="47"/>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2">
        <f t="shared" si="5"/>
        <v>10868.9</v>
      </c>
      <c r="BB131" s="53">
        <f t="shared" si="6"/>
        <v>10868.9</v>
      </c>
      <c r="BC131" s="54" t="str">
        <f t="shared" si="7"/>
        <v>INR  Ten Thousand Eight Hundred &amp; Sixty Eight  and Paise Ninety Only</v>
      </c>
      <c r="IA131" s="17">
        <v>2.18</v>
      </c>
      <c r="IB131" s="17" t="s">
        <v>298</v>
      </c>
      <c r="IC131" s="17" t="s">
        <v>609</v>
      </c>
      <c r="ID131" s="17">
        <v>10</v>
      </c>
      <c r="IE131" s="18" t="s">
        <v>439</v>
      </c>
      <c r="IF131" s="18"/>
      <c r="IG131" s="18"/>
      <c r="IH131" s="18"/>
      <c r="II131" s="18"/>
    </row>
    <row r="132" spans="1:243" s="17" customFormat="1" ht="45">
      <c r="A132" s="23">
        <v>2.19</v>
      </c>
      <c r="B132" s="60" t="s">
        <v>299</v>
      </c>
      <c r="C132" s="56" t="s">
        <v>608</v>
      </c>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IA132" s="17">
        <v>2.19</v>
      </c>
      <c r="IB132" s="17" t="s">
        <v>299</v>
      </c>
      <c r="IC132" s="17" t="s">
        <v>608</v>
      </c>
      <c r="IE132" s="18"/>
      <c r="IF132" s="18"/>
      <c r="IG132" s="18"/>
      <c r="IH132" s="18"/>
      <c r="II132" s="18"/>
    </row>
    <row r="133" spans="1:243" s="17" customFormat="1" ht="30">
      <c r="A133" s="23">
        <v>2.2</v>
      </c>
      <c r="B133" s="60" t="s">
        <v>300</v>
      </c>
      <c r="C133" s="56" t="s">
        <v>607</v>
      </c>
      <c r="D133" s="58">
        <v>0.45</v>
      </c>
      <c r="E133" s="58" t="s">
        <v>439</v>
      </c>
      <c r="F133" s="46">
        <v>1489.22</v>
      </c>
      <c r="G133" s="47"/>
      <c r="H133" s="47"/>
      <c r="I133" s="48" t="s">
        <v>38</v>
      </c>
      <c r="J133" s="49">
        <f t="shared" si="4"/>
        <v>1</v>
      </c>
      <c r="K133" s="47" t="s">
        <v>39</v>
      </c>
      <c r="L133" s="47" t="s">
        <v>4</v>
      </c>
      <c r="M133" s="50"/>
      <c r="N133" s="47"/>
      <c r="O133" s="47"/>
      <c r="P133" s="51"/>
      <c r="Q133" s="47"/>
      <c r="R133" s="47"/>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2">
        <f t="shared" si="5"/>
        <v>670.15</v>
      </c>
      <c r="BB133" s="53">
        <f t="shared" si="6"/>
        <v>670.15</v>
      </c>
      <c r="BC133" s="54" t="str">
        <f t="shared" si="7"/>
        <v>INR  Six Hundred &amp; Seventy  and Paise Fifteen Only</v>
      </c>
      <c r="IA133" s="17">
        <v>2.2</v>
      </c>
      <c r="IB133" s="17" t="s">
        <v>300</v>
      </c>
      <c r="IC133" s="17" t="s">
        <v>607</v>
      </c>
      <c r="ID133" s="17">
        <v>0.45</v>
      </c>
      <c r="IE133" s="18" t="s">
        <v>439</v>
      </c>
      <c r="IF133" s="18"/>
      <c r="IG133" s="18"/>
      <c r="IH133" s="18"/>
      <c r="II133" s="18"/>
    </row>
    <row r="134" spans="1:243" s="17" customFormat="1" ht="45">
      <c r="A134" s="23">
        <v>2.21</v>
      </c>
      <c r="B134" s="60" t="s">
        <v>301</v>
      </c>
      <c r="C134" s="56" t="s">
        <v>606</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IA134" s="17">
        <v>2.21</v>
      </c>
      <c r="IB134" s="17" t="s">
        <v>301</v>
      </c>
      <c r="IC134" s="17" t="s">
        <v>606</v>
      </c>
      <c r="IE134" s="18"/>
      <c r="IF134" s="18"/>
      <c r="IG134" s="18"/>
      <c r="IH134" s="18"/>
      <c r="II134" s="18"/>
    </row>
    <row r="135" spans="1:243" s="17" customFormat="1" ht="30">
      <c r="A135" s="23">
        <v>2.22</v>
      </c>
      <c r="B135" s="60" t="s">
        <v>302</v>
      </c>
      <c r="C135" s="56" t="s">
        <v>605</v>
      </c>
      <c r="D135" s="58">
        <v>4</v>
      </c>
      <c r="E135" s="58" t="s">
        <v>439</v>
      </c>
      <c r="F135" s="46">
        <v>265.41</v>
      </c>
      <c r="G135" s="47"/>
      <c r="H135" s="47"/>
      <c r="I135" s="48" t="s">
        <v>38</v>
      </c>
      <c r="J135" s="49">
        <f t="shared" si="4"/>
        <v>1</v>
      </c>
      <c r="K135" s="47" t="s">
        <v>39</v>
      </c>
      <c r="L135" s="47" t="s">
        <v>4</v>
      </c>
      <c r="M135" s="50"/>
      <c r="N135" s="47"/>
      <c r="O135" s="47"/>
      <c r="P135" s="51"/>
      <c r="Q135" s="47"/>
      <c r="R135" s="47"/>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2">
        <f t="shared" si="5"/>
        <v>1061.64</v>
      </c>
      <c r="BB135" s="53">
        <f t="shared" si="6"/>
        <v>1061.64</v>
      </c>
      <c r="BC135" s="54" t="str">
        <f t="shared" si="7"/>
        <v>INR  One Thousand  &amp;Sixty One  and Paise Sixty Four Only</v>
      </c>
      <c r="IA135" s="17">
        <v>2.22</v>
      </c>
      <c r="IB135" s="17" t="s">
        <v>302</v>
      </c>
      <c r="IC135" s="17" t="s">
        <v>605</v>
      </c>
      <c r="ID135" s="17">
        <v>4</v>
      </c>
      <c r="IE135" s="18" t="s">
        <v>439</v>
      </c>
      <c r="IF135" s="18"/>
      <c r="IG135" s="18"/>
      <c r="IH135" s="18"/>
      <c r="II135" s="18"/>
    </row>
    <row r="136" spans="1:243" s="17" customFormat="1" ht="30">
      <c r="A136" s="23">
        <v>2.23</v>
      </c>
      <c r="B136" s="60" t="s">
        <v>303</v>
      </c>
      <c r="C136" s="56" t="s">
        <v>604</v>
      </c>
      <c r="D136" s="58">
        <v>4</v>
      </c>
      <c r="E136" s="58" t="s">
        <v>439</v>
      </c>
      <c r="F136" s="46">
        <v>363.48</v>
      </c>
      <c r="G136" s="47"/>
      <c r="H136" s="47"/>
      <c r="I136" s="48" t="s">
        <v>38</v>
      </c>
      <c r="J136" s="49">
        <f t="shared" si="4"/>
        <v>1</v>
      </c>
      <c r="K136" s="47" t="s">
        <v>39</v>
      </c>
      <c r="L136" s="47" t="s">
        <v>4</v>
      </c>
      <c r="M136" s="50"/>
      <c r="N136" s="47"/>
      <c r="O136" s="47"/>
      <c r="P136" s="51"/>
      <c r="Q136" s="47"/>
      <c r="R136" s="47"/>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2">
        <f t="shared" si="5"/>
        <v>1453.92</v>
      </c>
      <c r="BB136" s="53">
        <f t="shared" si="6"/>
        <v>1453.92</v>
      </c>
      <c r="BC136" s="54" t="str">
        <f t="shared" si="7"/>
        <v>INR  One Thousand Four Hundred &amp; Fifty Three  and Paise Ninety Two Only</v>
      </c>
      <c r="IA136" s="17">
        <v>2.23</v>
      </c>
      <c r="IB136" s="17" t="s">
        <v>303</v>
      </c>
      <c r="IC136" s="17" t="s">
        <v>604</v>
      </c>
      <c r="ID136" s="17">
        <v>4</v>
      </c>
      <c r="IE136" s="18" t="s">
        <v>439</v>
      </c>
      <c r="IF136" s="18"/>
      <c r="IG136" s="18"/>
      <c r="IH136" s="18"/>
      <c r="II136" s="18"/>
    </row>
    <row r="137" spans="1:243" s="17" customFormat="1" ht="30">
      <c r="A137" s="23">
        <v>2.24</v>
      </c>
      <c r="B137" s="60" t="s">
        <v>304</v>
      </c>
      <c r="C137" s="56" t="s">
        <v>603</v>
      </c>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IA137" s="17">
        <v>2.24</v>
      </c>
      <c r="IB137" s="17" t="s">
        <v>304</v>
      </c>
      <c r="IC137" s="17" t="s">
        <v>603</v>
      </c>
      <c r="IE137" s="18"/>
      <c r="IF137" s="18"/>
      <c r="IG137" s="18"/>
      <c r="IH137" s="18"/>
      <c r="II137" s="18"/>
    </row>
    <row r="138" spans="1:243" s="17" customFormat="1" ht="30">
      <c r="A138" s="23">
        <v>2.25</v>
      </c>
      <c r="B138" s="60" t="s">
        <v>302</v>
      </c>
      <c r="C138" s="56" t="s">
        <v>602</v>
      </c>
      <c r="D138" s="58">
        <v>5</v>
      </c>
      <c r="E138" s="58" t="s">
        <v>439</v>
      </c>
      <c r="F138" s="46">
        <v>103.73</v>
      </c>
      <c r="G138" s="47"/>
      <c r="H138" s="47"/>
      <c r="I138" s="48" t="s">
        <v>38</v>
      </c>
      <c r="J138" s="49">
        <f t="shared" si="4"/>
        <v>1</v>
      </c>
      <c r="K138" s="47" t="s">
        <v>39</v>
      </c>
      <c r="L138" s="47" t="s">
        <v>4</v>
      </c>
      <c r="M138" s="50"/>
      <c r="N138" s="47"/>
      <c r="O138" s="47"/>
      <c r="P138" s="51"/>
      <c r="Q138" s="47"/>
      <c r="R138" s="47"/>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2">
        <f t="shared" si="5"/>
        <v>518.65</v>
      </c>
      <c r="BB138" s="53">
        <f t="shared" si="6"/>
        <v>518.65</v>
      </c>
      <c r="BC138" s="54" t="str">
        <f t="shared" si="7"/>
        <v>INR  Five Hundred &amp; Eighteen  and Paise Sixty Five Only</v>
      </c>
      <c r="IA138" s="17">
        <v>2.25</v>
      </c>
      <c r="IB138" s="17" t="s">
        <v>302</v>
      </c>
      <c r="IC138" s="17" t="s">
        <v>602</v>
      </c>
      <c r="ID138" s="17">
        <v>5</v>
      </c>
      <c r="IE138" s="18" t="s">
        <v>439</v>
      </c>
      <c r="IF138" s="18"/>
      <c r="IG138" s="18"/>
      <c r="IH138" s="18"/>
      <c r="II138" s="18"/>
    </row>
    <row r="139" spans="1:243" s="17" customFormat="1" ht="45">
      <c r="A139" s="23">
        <v>2.26</v>
      </c>
      <c r="B139" s="60" t="s">
        <v>305</v>
      </c>
      <c r="C139" s="56" t="s">
        <v>601</v>
      </c>
      <c r="D139" s="58">
        <v>5.83</v>
      </c>
      <c r="E139" s="58" t="s">
        <v>439</v>
      </c>
      <c r="F139" s="46">
        <v>192.68</v>
      </c>
      <c r="G139" s="47"/>
      <c r="H139" s="47"/>
      <c r="I139" s="48" t="s">
        <v>38</v>
      </c>
      <c r="J139" s="49">
        <f t="shared" si="4"/>
        <v>1</v>
      </c>
      <c r="K139" s="47" t="s">
        <v>39</v>
      </c>
      <c r="L139" s="47" t="s">
        <v>4</v>
      </c>
      <c r="M139" s="50"/>
      <c r="N139" s="47"/>
      <c r="O139" s="47"/>
      <c r="P139" s="51"/>
      <c r="Q139" s="47"/>
      <c r="R139" s="47"/>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2">
        <f t="shared" si="5"/>
        <v>1123.32</v>
      </c>
      <c r="BB139" s="53">
        <f t="shared" si="6"/>
        <v>1123.32</v>
      </c>
      <c r="BC139" s="54" t="str">
        <f t="shared" si="7"/>
        <v>INR  One Thousand One Hundred &amp; Twenty Three  and Paise Thirty Two Only</v>
      </c>
      <c r="IA139" s="17">
        <v>2.26</v>
      </c>
      <c r="IB139" s="17" t="s">
        <v>305</v>
      </c>
      <c r="IC139" s="17" t="s">
        <v>601</v>
      </c>
      <c r="ID139" s="17">
        <v>5.83</v>
      </c>
      <c r="IE139" s="18" t="s">
        <v>439</v>
      </c>
      <c r="IF139" s="18"/>
      <c r="IG139" s="18"/>
      <c r="IH139" s="18"/>
      <c r="II139" s="18"/>
    </row>
    <row r="140" spans="1:243" s="17" customFormat="1" ht="30">
      <c r="A140" s="23">
        <v>2.27</v>
      </c>
      <c r="B140" s="60" t="s">
        <v>306</v>
      </c>
      <c r="C140" s="56" t="s">
        <v>600</v>
      </c>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17">
        <v>2.27</v>
      </c>
      <c r="IB140" s="17" t="s">
        <v>306</v>
      </c>
      <c r="IC140" s="17" t="s">
        <v>600</v>
      </c>
      <c r="IE140" s="18"/>
      <c r="IF140" s="18"/>
      <c r="IG140" s="18"/>
      <c r="IH140" s="18"/>
      <c r="II140" s="18"/>
    </row>
    <row r="141" spans="1:243" s="17" customFormat="1" ht="30">
      <c r="A141" s="23">
        <v>2.28</v>
      </c>
      <c r="B141" s="60" t="s">
        <v>307</v>
      </c>
      <c r="C141" s="56" t="s">
        <v>599</v>
      </c>
      <c r="D141" s="58">
        <v>130</v>
      </c>
      <c r="E141" s="58" t="s">
        <v>439</v>
      </c>
      <c r="F141" s="46">
        <v>56.38</v>
      </c>
      <c r="G141" s="47"/>
      <c r="H141" s="47"/>
      <c r="I141" s="48" t="s">
        <v>38</v>
      </c>
      <c r="J141" s="49">
        <f t="shared" si="4"/>
        <v>1</v>
      </c>
      <c r="K141" s="47" t="s">
        <v>39</v>
      </c>
      <c r="L141" s="47" t="s">
        <v>4</v>
      </c>
      <c r="M141" s="50"/>
      <c r="N141" s="47"/>
      <c r="O141" s="47"/>
      <c r="P141" s="51"/>
      <c r="Q141" s="47"/>
      <c r="R141" s="47"/>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2">
        <f t="shared" si="5"/>
        <v>7329.4</v>
      </c>
      <c r="BB141" s="53">
        <f t="shared" si="6"/>
        <v>7329.4</v>
      </c>
      <c r="BC141" s="54" t="str">
        <f t="shared" si="7"/>
        <v>INR  Seven Thousand Three Hundred &amp; Twenty Nine  and Paise Forty Only</v>
      </c>
      <c r="IA141" s="17">
        <v>2.28</v>
      </c>
      <c r="IB141" s="17" t="s">
        <v>307</v>
      </c>
      <c r="IC141" s="17" t="s">
        <v>599</v>
      </c>
      <c r="ID141" s="17">
        <v>130</v>
      </c>
      <c r="IE141" s="18" t="s">
        <v>439</v>
      </c>
      <c r="IF141" s="18"/>
      <c r="IG141" s="18"/>
      <c r="IH141" s="18"/>
      <c r="II141" s="18"/>
    </row>
    <row r="142" spans="1:243" s="17" customFormat="1" ht="45">
      <c r="A142" s="23">
        <v>2.29</v>
      </c>
      <c r="B142" s="60" t="s">
        <v>308</v>
      </c>
      <c r="C142" s="56" t="s">
        <v>598</v>
      </c>
      <c r="D142" s="58">
        <v>132</v>
      </c>
      <c r="E142" s="58" t="s">
        <v>439</v>
      </c>
      <c r="F142" s="46">
        <v>39.5</v>
      </c>
      <c r="G142" s="47"/>
      <c r="H142" s="47"/>
      <c r="I142" s="48" t="s">
        <v>38</v>
      </c>
      <c r="J142" s="49">
        <f t="shared" si="4"/>
        <v>1</v>
      </c>
      <c r="K142" s="47" t="s">
        <v>39</v>
      </c>
      <c r="L142" s="47" t="s">
        <v>4</v>
      </c>
      <c r="M142" s="50"/>
      <c r="N142" s="47"/>
      <c r="O142" s="47"/>
      <c r="P142" s="51"/>
      <c r="Q142" s="47"/>
      <c r="R142" s="47"/>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2">
        <f t="shared" si="5"/>
        <v>5214</v>
      </c>
      <c r="BB142" s="53">
        <f t="shared" si="6"/>
        <v>5214</v>
      </c>
      <c r="BC142" s="54" t="str">
        <f t="shared" si="7"/>
        <v>INR  Five Thousand Two Hundred &amp; Fourteen  Only</v>
      </c>
      <c r="IA142" s="17">
        <v>2.29</v>
      </c>
      <c r="IB142" s="17" t="s">
        <v>308</v>
      </c>
      <c r="IC142" s="17" t="s">
        <v>598</v>
      </c>
      <c r="ID142" s="17">
        <v>132</v>
      </c>
      <c r="IE142" s="18" t="s">
        <v>439</v>
      </c>
      <c r="IF142" s="18"/>
      <c r="IG142" s="18"/>
      <c r="IH142" s="18"/>
      <c r="II142" s="18"/>
    </row>
    <row r="143" spans="1:243" s="17" customFormat="1" ht="75">
      <c r="A143" s="23">
        <v>2.3</v>
      </c>
      <c r="B143" s="60" t="s">
        <v>309</v>
      </c>
      <c r="C143" s="56" t="s">
        <v>597</v>
      </c>
      <c r="D143" s="58">
        <v>74.68</v>
      </c>
      <c r="E143" s="58" t="s">
        <v>439</v>
      </c>
      <c r="F143" s="46">
        <v>192.33</v>
      </c>
      <c r="G143" s="47"/>
      <c r="H143" s="47"/>
      <c r="I143" s="48" t="s">
        <v>38</v>
      </c>
      <c r="J143" s="49">
        <f t="shared" si="4"/>
        <v>1</v>
      </c>
      <c r="K143" s="47" t="s">
        <v>39</v>
      </c>
      <c r="L143" s="47" t="s">
        <v>4</v>
      </c>
      <c r="M143" s="50"/>
      <c r="N143" s="47"/>
      <c r="O143" s="47"/>
      <c r="P143" s="51"/>
      <c r="Q143" s="47"/>
      <c r="R143" s="47"/>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2">
        <f t="shared" si="5"/>
        <v>14363.2</v>
      </c>
      <c r="BB143" s="53">
        <f t="shared" si="6"/>
        <v>14363.2</v>
      </c>
      <c r="BC143" s="54" t="str">
        <f t="shared" si="7"/>
        <v>INR  Fourteen Thousand Three Hundred &amp; Sixty Three  and Paise Twenty Only</v>
      </c>
      <c r="IA143" s="17">
        <v>2.3</v>
      </c>
      <c r="IB143" s="17" t="s">
        <v>309</v>
      </c>
      <c r="IC143" s="17" t="s">
        <v>597</v>
      </c>
      <c r="ID143" s="17">
        <v>74.68</v>
      </c>
      <c r="IE143" s="18" t="s">
        <v>439</v>
      </c>
      <c r="IF143" s="18"/>
      <c r="IG143" s="18"/>
      <c r="IH143" s="18"/>
      <c r="II143" s="18"/>
    </row>
    <row r="144" spans="1:243" s="17" customFormat="1" ht="15">
      <c r="A144" s="23">
        <v>2.31</v>
      </c>
      <c r="B144" s="60" t="s">
        <v>310</v>
      </c>
      <c r="C144" s="56" t="s">
        <v>596</v>
      </c>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17">
        <v>2.31</v>
      </c>
      <c r="IB144" s="17" t="s">
        <v>310</v>
      </c>
      <c r="IC144" s="17" t="s">
        <v>596</v>
      </c>
      <c r="IE144" s="18"/>
      <c r="IF144" s="18"/>
      <c r="IG144" s="18"/>
      <c r="IH144" s="18"/>
      <c r="II144" s="18"/>
    </row>
    <row r="145" spans="1:243" s="17" customFormat="1" ht="105">
      <c r="A145" s="23">
        <v>2.32</v>
      </c>
      <c r="B145" s="60" t="s">
        <v>311</v>
      </c>
      <c r="C145" s="56" t="s">
        <v>595</v>
      </c>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IA145" s="17">
        <v>2.32</v>
      </c>
      <c r="IB145" s="17" t="s">
        <v>311</v>
      </c>
      <c r="IC145" s="17" t="s">
        <v>595</v>
      </c>
      <c r="IE145" s="18"/>
      <c r="IF145" s="18"/>
      <c r="IG145" s="18"/>
      <c r="IH145" s="18"/>
      <c r="II145" s="18"/>
    </row>
    <row r="146" spans="1:243" s="17" customFormat="1" ht="30">
      <c r="A146" s="23">
        <v>2.33</v>
      </c>
      <c r="B146" s="60" t="s">
        <v>312</v>
      </c>
      <c r="C146" s="56" t="s">
        <v>594</v>
      </c>
      <c r="D146" s="58">
        <v>195</v>
      </c>
      <c r="E146" s="58" t="s">
        <v>439</v>
      </c>
      <c r="F146" s="46">
        <v>2330.64</v>
      </c>
      <c r="G146" s="47"/>
      <c r="H146" s="47"/>
      <c r="I146" s="48" t="s">
        <v>38</v>
      </c>
      <c r="J146" s="49">
        <f aca="true" t="shared" si="8" ref="J146:J208">IF(I146="Less(-)",-1,1)</f>
        <v>1</v>
      </c>
      <c r="K146" s="47" t="s">
        <v>39</v>
      </c>
      <c r="L146" s="47" t="s">
        <v>4</v>
      </c>
      <c r="M146" s="50"/>
      <c r="N146" s="47"/>
      <c r="O146" s="47"/>
      <c r="P146" s="51"/>
      <c r="Q146" s="47"/>
      <c r="R146" s="47"/>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2">
        <f aca="true" t="shared" si="9" ref="BA146:BA208">(total_amount_ba($B$2,$D$2,D146,F146,J146,K146,M146))</f>
        <v>454474.8</v>
      </c>
      <c r="BB146" s="53">
        <f aca="true" t="shared" si="10" ref="BB146:BB208">BA146+SUM(N146:AZ146)</f>
        <v>454474.8</v>
      </c>
      <c r="BC146" s="54" t="str">
        <f aca="true" t="shared" si="11" ref="BC146:BC208">SpellNumber(L146,BB146)</f>
        <v>INR  Four Lakh Fifty Four Thousand Four Hundred &amp; Seventy Four  and Paise Eighty Only</v>
      </c>
      <c r="IA146" s="17">
        <v>2.33</v>
      </c>
      <c r="IB146" s="17" t="s">
        <v>312</v>
      </c>
      <c r="IC146" s="17" t="s">
        <v>594</v>
      </c>
      <c r="ID146" s="17">
        <v>195</v>
      </c>
      <c r="IE146" s="18" t="s">
        <v>439</v>
      </c>
      <c r="IF146" s="18"/>
      <c r="IG146" s="18"/>
      <c r="IH146" s="18"/>
      <c r="II146" s="18"/>
    </row>
    <row r="147" spans="1:243" s="17" customFormat="1" ht="15">
      <c r="A147" s="23">
        <v>2.34</v>
      </c>
      <c r="B147" s="60" t="s">
        <v>313</v>
      </c>
      <c r="C147" s="56" t="s">
        <v>593</v>
      </c>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17">
        <v>2.34</v>
      </c>
      <c r="IB147" s="17" t="s">
        <v>313</v>
      </c>
      <c r="IC147" s="17" t="s">
        <v>593</v>
      </c>
      <c r="IE147" s="18"/>
      <c r="IF147" s="18"/>
      <c r="IG147" s="18"/>
      <c r="IH147" s="18"/>
      <c r="II147" s="18"/>
    </row>
    <row r="148" spans="1:243" s="17" customFormat="1" ht="30">
      <c r="A148" s="23">
        <v>2.35</v>
      </c>
      <c r="B148" s="60" t="s">
        <v>314</v>
      </c>
      <c r="C148" s="56" t="s">
        <v>592</v>
      </c>
      <c r="D148" s="58">
        <v>13</v>
      </c>
      <c r="E148" s="58" t="s">
        <v>439</v>
      </c>
      <c r="F148" s="46">
        <v>777.07</v>
      </c>
      <c r="G148" s="47"/>
      <c r="H148" s="47"/>
      <c r="I148" s="48" t="s">
        <v>38</v>
      </c>
      <c r="J148" s="49">
        <f t="shared" si="8"/>
        <v>1</v>
      </c>
      <c r="K148" s="47" t="s">
        <v>39</v>
      </c>
      <c r="L148" s="47" t="s">
        <v>4</v>
      </c>
      <c r="M148" s="50"/>
      <c r="N148" s="47"/>
      <c r="O148" s="47"/>
      <c r="P148" s="51"/>
      <c r="Q148" s="47"/>
      <c r="R148" s="47"/>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2">
        <f t="shared" si="9"/>
        <v>10101.91</v>
      </c>
      <c r="BB148" s="53">
        <f t="shared" si="10"/>
        <v>10101.91</v>
      </c>
      <c r="BC148" s="54" t="str">
        <f t="shared" si="11"/>
        <v>INR  Ten Thousand One Hundred &amp; One  and Paise Ninety One Only</v>
      </c>
      <c r="IA148" s="17">
        <v>2.35</v>
      </c>
      <c r="IB148" s="17" t="s">
        <v>314</v>
      </c>
      <c r="IC148" s="17" t="s">
        <v>592</v>
      </c>
      <c r="ID148" s="17">
        <v>13</v>
      </c>
      <c r="IE148" s="18" t="s">
        <v>439</v>
      </c>
      <c r="IF148" s="18"/>
      <c r="IG148" s="18"/>
      <c r="IH148" s="18"/>
      <c r="II148" s="18"/>
    </row>
    <row r="149" spans="1:243" s="17" customFormat="1" ht="45">
      <c r="A149" s="23">
        <v>2.36</v>
      </c>
      <c r="B149" s="60" t="s">
        <v>315</v>
      </c>
      <c r="C149" s="56" t="s">
        <v>591</v>
      </c>
      <c r="D149" s="58">
        <v>4</v>
      </c>
      <c r="E149" s="58" t="s">
        <v>439</v>
      </c>
      <c r="F149" s="46">
        <v>5365.32</v>
      </c>
      <c r="G149" s="47"/>
      <c r="H149" s="47"/>
      <c r="I149" s="48" t="s">
        <v>38</v>
      </c>
      <c r="J149" s="49">
        <f t="shared" si="8"/>
        <v>1</v>
      </c>
      <c r="K149" s="47" t="s">
        <v>39</v>
      </c>
      <c r="L149" s="47" t="s">
        <v>4</v>
      </c>
      <c r="M149" s="50"/>
      <c r="N149" s="47"/>
      <c r="O149" s="47"/>
      <c r="P149" s="51"/>
      <c r="Q149" s="47"/>
      <c r="R149" s="47"/>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2">
        <f t="shared" si="9"/>
        <v>21461.28</v>
      </c>
      <c r="BB149" s="53">
        <f t="shared" si="10"/>
        <v>21461.28</v>
      </c>
      <c r="BC149" s="54" t="str">
        <f t="shared" si="11"/>
        <v>INR  Twenty One Thousand Four Hundred &amp; Sixty One  and Paise Twenty Eight Only</v>
      </c>
      <c r="IA149" s="17">
        <v>2.36</v>
      </c>
      <c r="IB149" s="17" t="s">
        <v>315</v>
      </c>
      <c r="IC149" s="17" t="s">
        <v>591</v>
      </c>
      <c r="ID149" s="17">
        <v>4</v>
      </c>
      <c r="IE149" s="18" t="s">
        <v>439</v>
      </c>
      <c r="IF149" s="18"/>
      <c r="IG149" s="18"/>
      <c r="IH149" s="18"/>
      <c r="II149" s="18"/>
    </row>
    <row r="150" spans="1:243" s="17" customFormat="1" ht="45">
      <c r="A150" s="23">
        <v>2.37</v>
      </c>
      <c r="B150" s="60" t="s">
        <v>316</v>
      </c>
      <c r="C150" s="56" t="s">
        <v>590</v>
      </c>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17">
        <v>2.37</v>
      </c>
      <c r="IB150" s="17" t="s">
        <v>316</v>
      </c>
      <c r="IC150" s="17" t="s">
        <v>590</v>
      </c>
      <c r="IE150" s="18"/>
      <c r="IF150" s="18"/>
      <c r="IG150" s="18"/>
      <c r="IH150" s="18"/>
      <c r="II150" s="18"/>
    </row>
    <row r="151" spans="1:243" s="17" customFormat="1" ht="30">
      <c r="A151" s="23">
        <v>2.38</v>
      </c>
      <c r="B151" s="60" t="s">
        <v>317</v>
      </c>
      <c r="C151" s="56" t="s">
        <v>589</v>
      </c>
      <c r="D151" s="58">
        <v>4</v>
      </c>
      <c r="E151" s="58" t="s">
        <v>439</v>
      </c>
      <c r="F151" s="46">
        <v>1014.82</v>
      </c>
      <c r="G151" s="47"/>
      <c r="H151" s="47"/>
      <c r="I151" s="48" t="s">
        <v>38</v>
      </c>
      <c r="J151" s="49">
        <f t="shared" si="8"/>
        <v>1</v>
      </c>
      <c r="K151" s="47" t="s">
        <v>39</v>
      </c>
      <c r="L151" s="47" t="s">
        <v>4</v>
      </c>
      <c r="M151" s="50"/>
      <c r="N151" s="47"/>
      <c r="O151" s="47"/>
      <c r="P151" s="51"/>
      <c r="Q151" s="47"/>
      <c r="R151" s="47"/>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2">
        <f t="shared" si="9"/>
        <v>4059.28</v>
      </c>
      <c r="BB151" s="53">
        <f t="shared" si="10"/>
        <v>4059.28</v>
      </c>
      <c r="BC151" s="54" t="str">
        <f t="shared" si="11"/>
        <v>INR  Four Thousand  &amp;Fifty Nine  and Paise Twenty Eight Only</v>
      </c>
      <c r="IA151" s="17">
        <v>2.38</v>
      </c>
      <c r="IB151" s="17" t="s">
        <v>317</v>
      </c>
      <c r="IC151" s="17" t="s">
        <v>589</v>
      </c>
      <c r="ID151" s="17">
        <v>4</v>
      </c>
      <c r="IE151" s="18" t="s">
        <v>439</v>
      </c>
      <c r="IF151" s="18"/>
      <c r="IG151" s="18"/>
      <c r="IH151" s="18"/>
      <c r="II151" s="18"/>
    </row>
    <row r="152" spans="1:243" s="17" customFormat="1" ht="15">
      <c r="A152" s="23">
        <v>2.39</v>
      </c>
      <c r="B152" s="60" t="s">
        <v>318</v>
      </c>
      <c r="C152" s="56" t="s">
        <v>588</v>
      </c>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IA152" s="17">
        <v>2.39</v>
      </c>
      <c r="IB152" s="17" t="s">
        <v>318</v>
      </c>
      <c r="IC152" s="17" t="s">
        <v>588</v>
      </c>
      <c r="IE152" s="18"/>
      <c r="IF152" s="18"/>
      <c r="IG152" s="18"/>
      <c r="IH152" s="18"/>
      <c r="II152" s="18"/>
    </row>
    <row r="153" spans="1:243" s="17" customFormat="1" ht="30">
      <c r="A153" s="23">
        <v>2.4</v>
      </c>
      <c r="B153" s="60" t="s">
        <v>319</v>
      </c>
      <c r="C153" s="56" t="s">
        <v>587</v>
      </c>
      <c r="D153" s="58">
        <v>4</v>
      </c>
      <c r="E153" s="58" t="s">
        <v>439</v>
      </c>
      <c r="F153" s="46">
        <v>596.93</v>
      </c>
      <c r="G153" s="47"/>
      <c r="H153" s="47"/>
      <c r="I153" s="48" t="s">
        <v>38</v>
      </c>
      <c r="J153" s="49">
        <f t="shared" si="8"/>
        <v>1</v>
      </c>
      <c r="K153" s="47" t="s">
        <v>39</v>
      </c>
      <c r="L153" s="47" t="s">
        <v>4</v>
      </c>
      <c r="M153" s="50"/>
      <c r="N153" s="47"/>
      <c r="O153" s="47"/>
      <c r="P153" s="51"/>
      <c r="Q153" s="47"/>
      <c r="R153" s="47"/>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2">
        <f t="shared" si="9"/>
        <v>2387.72</v>
      </c>
      <c r="BB153" s="53">
        <f t="shared" si="10"/>
        <v>2387.72</v>
      </c>
      <c r="BC153" s="54" t="str">
        <f t="shared" si="11"/>
        <v>INR  Two Thousand Three Hundred &amp; Eighty Seven  and Paise Seventy Two Only</v>
      </c>
      <c r="IA153" s="17">
        <v>2.4</v>
      </c>
      <c r="IB153" s="17" t="s">
        <v>319</v>
      </c>
      <c r="IC153" s="17" t="s">
        <v>587</v>
      </c>
      <c r="ID153" s="17">
        <v>4</v>
      </c>
      <c r="IE153" s="18" t="s">
        <v>439</v>
      </c>
      <c r="IF153" s="18"/>
      <c r="IG153" s="18"/>
      <c r="IH153" s="18"/>
      <c r="II153" s="18"/>
    </row>
    <row r="154" spans="1:243" s="17" customFormat="1" ht="15">
      <c r="A154" s="23">
        <v>2.41</v>
      </c>
      <c r="B154" s="60" t="s">
        <v>320</v>
      </c>
      <c r="C154" s="56" t="s">
        <v>586</v>
      </c>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IA154" s="17">
        <v>2.41</v>
      </c>
      <c r="IB154" s="17" t="s">
        <v>320</v>
      </c>
      <c r="IC154" s="17" t="s">
        <v>586</v>
      </c>
      <c r="IE154" s="18"/>
      <c r="IF154" s="18"/>
      <c r="IG154" s="18"/>
      <c r="IH154" s="18"/>
      <c r="II154" s="18"/>
    </row>
    <row r="155" spans="1:243" s="17" customFormat="1" ht="15">
      <c r="A155" s="23">
        <v>2.42</v>
      </c>
      <c r="B155" s="60" t="s">
        <v>321</v>
      </c>
      <c r="C155" s="56" t="s">
        <v>585</v>
      </c>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IA155" s="17">
        <v>2.42</v>
      </c>
      <c r="IB155" s="17" t="s">
        <v>321</v>
      </c>
      <c r="IC155" s="17" t="s">
        <v>585</v>
      </c>
      <c r="IE155" s="18"/>
      <c r="IF155" s="18"/>
      <c r="IG155" s="18"/>
      <c r="IH155" s="18"/>
      <c r="II155" s="18"/>
    </row>
    <row r="156" spans="1:243" s="17" customFormat="1" ht="30">
      <c r="A156" s="23">
        <v>2.43</v>
      </c>
      <c r="B156" s="60" t="s">
        <v>322</v>
      </c>
      <c r="C156" s="56" t="s">
        <v>584</v>
      </c>
      <c r="D156" s="58">
        <v>190</v>
      </c>
      <c r="E156" s="58" t="s">
        <v>439</v>
      </c>
      <c r="F156" s="46">
        <v>944.67</v>
      </c>
      <c r="G156" s="47"/>
      <c r="H156" s="47"/>
      <c r="I156" s="48" t="s">
        <v>38</v>
      </c>
      <c r="J156" s="49">
        <f t="shared" si="8"/>
        <v>1</v>
      </c>
      <c r="K156" s="47" t="s">
        <v>39</v>
      </c>
      <c r="L156" s="47" t="s">
        <v>4</v>
      </c>
      <c r="M156" s="50"/>
      <c r="N156" s="47"/>
      <c r="O156" s="47"/>
      <c r="P156" s="51"/>
      <c r="Q156" s="47"/>
      <c r="R156" s="47"/>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2">
        <f t="shared" si="9"/>
        <v>179487.3</v>
      </c>
      <c r="BB156" s="53">
        <f t="shared" si="10"/>
        <v>179487.3</v>
      </c>
      <c r="BC156" s="54" t="str">
        <f t="shared" si="11"/>
        <v>INR  One Lakh Seventy Nine Thousand Four Hundred &amp; Eighty Seven  and Paise Thirty Only</v>
      </c>
      <c r="IA156" s="17">
        <v>2.43</v>
      </c>
      <c r="IB156" s="17" t="s">
        <v>322</v>
      </c>
      <c r="IC156" s="17" t="s">
        <v>584</v>
      </c>
      <c r="ID156" s="17">
        <v>190</v>
      </c>
      <c r="IE156" s="18" t="s">
        <v>439</v>
      </c>
      <c r="IF156" s="18"/>
      <c r="IG156" s="18"/>
      <c r="IH156" s="18"/>
      <c r="II156" s="18"/>
    </row>
    <row r="157" spans="1:243" s="17" customFormat="1" ht="15">
      <c r="A157" s="23">
        <v>2.44</v>
      </c>
      <c r="B157" s="60" t="s">
        <v>323</v>
      </c>
      <c r="C157" s="56" t="s">
        <v>583</v>
      </c>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IA157" s="17">
        <v>2.44</v>
      </c>
      <c r="IB157" s="17" t="s">
        <v>323</v>
      </c>
      <c r="IC157" s="17" t="s">
        <v>583</v>
      </c>
      <c r="IE157" s="18"/>
      <c r="IF157" s="18"/>
      <c r="IG157" s="18"/>
      <c r="IH157" s="18"/>
      <c r="II157" s="18"/>
    </row>
    <row r="158" spans="1:243" s="17" customFormat="1" ht="30">
      <c r="A158" s="23">
        <v>2.45</v>
      </c>
      <c r="B158" s="60" t="s">
        <v>324</v>
      </c>
      <c r="C158" s="56" t="s">
        <v>582</v>
      </c>
      <c r="D158" s="58">
        <v>7.2</v>
      </c>
      <c r="E158" s="58" t="s">
        <v>439</v>
      </c>
      <c r="F158" s="46">
        <v>913.72</v>
      </c>
      <c r="G158" s="47"/>
      <c r="H158" s="47"/>
      <c r="I158" s="48" t="s">
        <v>38</v>
      </c>
      <c r="J158" s="49">
        <f t="shared" si="8"/>
        <v>1</v>
      </c>
      <c r="K158" s="47" t="s">
        <v>39</v>
      </c>
      <c r="L158" s="47" t="s">
        <v>4</v>
      </c>
      <c r="M158" s="50"/>
      <c r="N158" s="47"/>
      <c r="O158" s="47"/>
      <c r="P158" s="51"/>
      <c r="Q158" s="47"/>
      <c r="R158" s="47"/>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2">
        <f t="shared" si="9"/>
        <v>6578.78</v>
      </c>
      <c r="BB158" s="53">
        <f t="shared" si="10"/>
        <v>6578.78</v>
      </c>
      <c r="BC158" s="54" t="str">
        <f t="shared" si="11"/>
        <v>INR  Six Thousand Five Hundred &amp; Seventy Eight  and Paise Seventy Eight Only</v>
      </c>
      <c r="IA158" s="17">
        <v>2.45</v>
      </c>
      <c r="IB158" s="17" t="s">
        <v>324</v>
      </c>
      <c r="IC158" s="17" t="s">
        <v>582</v>
      </c>
      <c r="ID158" s="17">
        <v>7.2</v>
      </c>
      <c r="IE158" s="18" t="s">
        <v>439</v>
      </c>
      <c r="IF158" s="18"/>
      <c r="IG158" s="18"/>
      <c r="IH158" s="18"/>
      <c r="II158" s="18"/>
    </row>
    <row r="159" spans="1:243" s="17" customFormat="1" ht="75">
      <c r="A159" s="23">
        <v>2.46</v>
      </c>
      <c r="B159" s="60" t="s">
        <v>325</v>
      </c>
      <c r="C159" s="56" t="s">
        <v>581</v>
      </c>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17">
        <v>2.46</v>
      </c>
      <c r="IB159" s="17" t="s">
        <v>325</v>
      </c>
      <c r="IC159" s="17" t="s">
        <v>581</v>
      </c>
      <c r="IE159" s="18"/>
      <c r="IF159" s="18"/>
      <c r="IG159" s="18"/>
      <c r="IH159" s="18"/>
      <c r="II159" s="18"/>
    </row>
    <row r="160" spans="1:243" s="17" customFormat="1" ht="30">
      <c r="A160" s="23">
        <v>2.47</v>
      </c>
      <c r="B160" s="60" t="s">
        <v>326</v>
      </c>
      <c r="C160" s="56" t="s">
        <v>580</v>
      </c>
      <c r="D160" s="58">
        <v>43</v>
      </c>
      <c r="E160" s="58" t="s">
        <v>439</v>
      </c>
      <c r="F160" s="46">
        <v>270.45</v>
      </c>
      <c r="G160" s="47"/>
      <c r="H160" s="47"/>
      <c r="I160" s="48" t="s">
        <v>38</v>
      </c>
      <c r="J160" s="49">
        <f t="shared" si="8"/>
        <v>1</v>
      </c>
      <c r="K160" s="47" t="s">
        <v>39</v>
      </c>
      <c r="L160" s="47" t="s">
        <v>4</v>
      </c>
      <c r="M160" s="50"/>
      <c r="N160" s="47"/>
      <c r="O160" s="47"/>
      <c r="P160" s="51"/>
      <c r="Q160" s="47"/>
      <c r="R160" s="47"/>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2">
        <f t="shared" si="9"/>
        <v>11629.35</v>
      </c>
      <c r="BB160" s="53">
        <f t="shared" si="10"/>
        <v>11629.35</v>
      </c>
      <c r="BC160" s="54" t="str">
        <f t="shared" si="11"/>
        <v>INR  Eleven Thousand Six Hundred &amp; Twenty Nine  and Paise Thirty Five Only</v>
      </c>
      <c r="IA160" s="17">
        <v>2.47</v>
      </c>
      <c r="IB160" s="17" t="s">
        <v>326</v>
      </c>
      <c r="IC160" s="17" t="s">
        <v>580</v>
      </c>
      <c r="ID160" s="17">
        <v>43</v>
      </c>
      <c r="IE160" s="18" t="s">
        <v>439</v>
      </c>
      <c r="IF160" s="18"/>
      <c r="IG160" s="18"/>
      <c r="IH160" s="18"/>
      <c r="II160" s="18"/>
    </row>
    <row r="161" spans="1:243" s="17" customFormat="1" ht="30">
      <c r="A161" s="23">
        <v>2.48</v>
      </c>
      <c r="B161" s="60" t="s">
        <v>327</v>
      </c>
      <c r="C161" s="56" t="s">
        <v>579</v>
      </c>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IA161" s="17">
        <v>2.48</v>
      </c>
      <c r="IB161" s="17" t="s">
        <v>327</v>
      </c>
      <c r="IC161" s="17" t="s">
        <v>579</v>
      </c>
      <c r="IE161" s="18"/>
      <c r="IF161" s="18"/>
      <c r="IG161" s="18"/>
      <c r="IH161" s="18"/>
      <c r="II161" s="18"/>
    </row>
    <row r="162" spans="1:243" s="17" customFormat="1" ht="15">
      <c r="A162" s="23">
        <v>2.49</v>
      </c>
      <c r="B162" s="60" t="s">
        <v>321</v>
      </c>
      <c r="C162" s="56" t="s">
        <v>578</v>
      </c>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IA162" s="17">
        <v>2.49</v>
      </c>
      <c r="IB162" s="17" t="s">
        <v>321</v>
      </c>
      <c r="IC162" s="17" t="s">
        <v>578</v>
      </c>
      <c r="IE162" s="18"/>
      <c r="IF162" s="18"/>
      <c r="IG162" s="18"/>
      <c r="IH162" s="18"/>
      <c r="II162" s="18"/>
    </row>
    <row r="163" spans="1:243" s="17" customFormat="1" ht="30">
      <c r="A163" s="23">
        <v>2.5</v>
      </c>
      <c r="B163" s="60" t="s">
        <v>328</v>
      </c>
      <c r="C163" s="56" t="s">
        <v>577</v>
      </c>
      <c r="D163" s="58">
        <v>8</v>
      </c>
      <c r="E163" s="58" t="s">
        <v>439</v>
      </c>
      <c r="F163" s="46">
        <v>523.98</v>
      </c>
      <c r="G163" s="47"/>
      <c r="H163" s="47"/>
      <c r="I163" s="48" t="s">
        <v>38</v>
      </c>
      <c r="J163" s="49">
        <f t="shared" si="8"/>
        <v>1</v>
      </c>
      <c r="K163" s="47" t="s">
        <v>39</v>
      </c>
      <c r="L163" s="47" t="s">
        <v>4</v>
      </c>
      <c r="M163" s="50"/>
      <c r="N163" s="47"/>
      <c r="O163" s="47"/>
      <c r="P163" s="51"/>
      <c r="Q163" s="47"/>
      <c r="R163" s="47"/>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2">
        <f t="shared" si="9"/>
        <v>4191.84</v>
      </c>
      <c r="BB163" s="53">
        <f t="shared" si="10"/>
        <v>4191.84</v>
      </c>
      <c r="BC163" s="54" t="str">
        <f t="shared" si="11"/>
        <v>INR  Four Thousand One Hundred &amp; Ninety One  and Paise Eighty Four Only</v>
      </c>
      <c r="IA163" s="17">
        <v>2.5</v>
      </c>
      <c r="IB163" s="17" t="s">
        <v>328</v>
      </c>
      <c r="IC163" s="17" t="s">
        <v>577</v>
      </c>
      <c r="ID163" s="17">
        <v>8</v>
      </c>
      <c r="IE163" s="18" t="s">
        <v>439</v>
      </c>
      <c r="IF163" s="18"/>
      <c r="IG163" s="18"/>
      <c r="IH163" s="18"/>
      <c r="II163" s="18"/>
    </row>
    <row r="164" spans="1:243" s="17" customFormat="1" ht="15">
      <c r="A164" s="23">
        <v>2.51</v>
      </c>
      <c r="B164" s="60" t="s">
        <v>329</v>
      </c>
      <c r="C164" s="56" t="s">
        <v>576</v>
      </c>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17">
        <v>2.51</v>
      </c>
      <c r="IB164" s="17" t="s">
        <v>329</v>
      </c>
      <c r="IC164" s="17" t="s">
        <v>576</v>
      </c>
      <c r="IE164" s="18"/>
      <c r="IF164" s="18"/>
      <c r="IG164" s="18"/>
      <c r="IH164" s="18"/>
      <c r="II164" s="18"/>
    </row>
    <row r="165" spans="1:243" s="17" customFormat="1" ht="15">
      <c r="A165" s="23">
        <v>2.52</v>
      </c>
      <c r="B165" s="60" t="s">
        <v>321</v>
      </c>
      <c r="C165" s="56" t="s">
        <v>575</v>
      </c>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IA165" s="17">
        <v>2.52</v>
      </c>
      <c r="IB165" s="17" t="s">
        <v>321</v>
      </c>
      <c r="IC165" s="17" t="s">
        <v>575</v>
      </c>
      <c r="IE165" s="18"/>
      <c r="IF165" s="18"/>
      <c r="IG165" s="18"/>
      <c r="IH165" s="18"/>
      <c r="II165" s="18"/>
    </row>
    <row r="166" spans="1:243" s="17" customFormat="1" ht="30">
      <c r="A166" s="23">
        <v>2.53</v>
      </c>
      <c r="B166" s="60" t="s">
        <v>330</v>
      </c>
      <c r="C166" s="56" t="s">
        <v>574</v>
      </c>
      <c r="D166" s="58">
        <v>28</v>
      </c>
      <c r="E166" s="58" t="s">
        <v>439</v>
      </c>
      <c r="F166" s="46">
        <v>385.58</v>
      </c>
      <c r="G166" s="47"/>
      <c r="H166" s="47"/>
      <c r="I166" s="48" t="s">
        <v>38</v>
      </c>
      <c r="J166" s="49">
        <f t="shared" si="8"/>
        <v>1</v>
      </c>
      <c r="K166" s="47" t="s">
        <v>39</v>
      </c>
      <c r="L166" s="47" t="s">
        <v>4</v>
      </c>
      <c r="M166" s="50"/>
      <c r="N166" s="47"/>
      <c r="O166" s="47"/>
      <c r="P166" s="51"/>
      <c r="Q166" s="47"/>
      <c r="R166" s="47"/>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2">
        <f t="shared" si="9"/>
        <v>10796.24</v>
      </c>
      <c r="BB166" s="53">
        <f t="shared" si="10"/>
        <v>10796.24</v>
      </c>
      <c r="BC166" s="54" t="str">
        <f t="shared" si="11"/>
        <v>INR  Ten Thousand Seven Hundred &amp; Ninety Six  and Paise Twenty Four Only</v>
      </c>
      <c r="IA166" s="17">
        <v>2.53</v>
      </c>
      <c r="IB166" s="17" t="s">
        <v>330</v>
      </c>
      <c r="IC166" s="17" t="s">
        <v>574</v>
      </c>
      <c r="ID166" s="17">
        <v>28</v>
      </c>
      <c r="IE166" s="18" t="s">
        <v>439</v>
      </c>
      <c r="IF166" s="18"/>
      <c r="IG166" s="18"/>
      <c r="IH166" s="18"/>
      <c r="II166" s="18"/>
    </row>
    <row r="167" spans="1:243" s="17" customFormat="1" ht="45">
      <c r="A167" s="23">
        <v>2.54</v>
      </c>
      <c r="B167" s="60" t="s">
        <v>331</v>
      </c>
      <c r="C167" s="56" t="s">
        <v>573</v>
      </c>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IA167" s="17">
        <v>2.54</v>
      </c>
      <c r="IB167" s="17" t="s">
        <v>331</v>
      </c>
      <c r="IC167" s="17" t="s">
        <v>573</v>
      </c>
      <c r="IE167" s="18"/>
      <c r="IF167" s="18"/>
      <c r="IG167" s="18"/>
      <c r="IH167" s="18"/>
      <c r="II167" s="18"/>
    </row>
    <row r="168" spans="1:243" s="17" customFormat="1" ht="15">
      <c r="A168" s="23">
        <v>2.55</v>
      </c>
      <c r="B168" s="60" t="s">
        <v>332</v>
      </c>
      <c r="C168" s="56" t="s">
        <v>572</v>
      </c>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IA168" s="17">
        <v>2.55</v>
      </c>
      <c r="IB168" s="17" t="s">
        <v>332</v>
      </c>
      <c r="IC168" s="17" t="s">
        <v>572</v>
      </c>
      <c r="IE168" s="18"/>
      <c r="IF168" s="18"/>
      <c r="IG168" s="18"/>
      <c r="IH168" s="18"/>
      <c r="II168" s="18"/>
    </row>
    <row r="169" spans="1:243" s="17" customFormat="1" ht="30">
      <c r="A169" s="23">
        <v>2.56</v>
      </c>
      <c r="B169" s="60" t="s">
        <v>328</v>
      </c>
      <c r="C169" s="56" t="s">
        <v>571</v>
      </c>
      <c r="D169" s="58">
        <v>2</v>
      </c>
      <c r="E169" s="58" t="s">
        <v>439</v>
      </c>
      <c r="F169" s="46">
        <v>793.47</v>
      </c>
      <c r="G169" s="47"/>
      <c r="H169" s="47"/>
      <c r="I169" s="48" t="s">
        <v>38</v>
      </c>
      <c r="J169" s="49">
        <f t="shared" si="8"/>
        <v>1</v>
      </c>
      <c r="K169" s="47" t="s">
        <v>39</v>
      </c>
      <c r="L169" s="47" t="s">
        <v>4</v>
      </c>
      <c r="M169" s="50"/>
      <c r="N169" s="47"/>
      <c r="O169" s="47"/>
      <c r="P169" s="51"/>
      <c r="Q169" s="47"/>
      <c r="R169" s="47"/>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2">
        <f t="shared" si="9"/>
        <v>1586.94</v>
      </c>
      <c r="BB169" s="53">
        <f t="shared" si="10"/>
        <v>1586.94</v>
      </c>
      <c r="BC169" s="54" t="str">
        <f t="shared" si="11"/>
        <v>INR  One Thousand Five Hundred &amp; Eighty Six  and Paise Ninety Four Only</v>
      </c>
      <c r="IA169" s="17">
        <v>2.56</v>
      </c>
      <c r="IB169" s="17" t="s">
        <v>328</v>
      </c>
      <c r="IC169" s="17" t="s">
        <v>571</v>
      </c>
      <c r="ID169" s="17">
        <v>2</v>
      </c>
      <c r="IE169" s="18" t="s">
        <v>439</v>
      </c>
      <c r="IF169" s="18"/>
      <c r="IG169" s="18"/>
      <c r="IH169" s="18"/>
      <c r="II169" s="18"/>
    </row>
    <row r="170" spans="1:243" s="17" customFormat="1" ht="45">
      <c r="A170" s="23">
        <v>2.57</v>
      </c>
      <c r="B170" s="60" t="s">
        <v>333</v>
      </c>
      <c r="C170" s="56" t="s">
        <v>570</v>
      </c>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17">
        <v>2.57</v>
      </c>
      <c r="IB170" s="17" t="s">
        <v>333</v>
      </c>
      <c r="IC170" s="17" t="s">
        <v>570</v>
      </c>
      <c r="IE170" s="18"/>
      <c r="IF170" s="18"/>
      <c r="IG170" s="18"/>
      <c r="IH170" s="18"/>
      <c r="II170" s="18"/>
    </row>
    <row r="171" spans="1:243" s="17" customFormat="1" ht="15">
      <c r="A171" s="23">
        <v>2.58</v>
      </c>
      <c r="B171" s="60" t="s">
        <v>334</v>
      </c>
      <c r="C171" s="56" t="s">
        <v>569</v>
      </c>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IA171" s="17">
        <v>2.58</v>
      </c>
      <c r="IB171" s="17" t="s">
        <v>334</v>
      </c>
      <c r="IC171" s="17" t="s">
        <v>569</v>
      </c>
      <c r="IE171" s="18"/>
      <c r="IF171" s="18"/>
      <c r="IG171" s="18"/>
      <c r="IH171" s="18"/>
      <c r="II171" s="18"/>
    </row>
    <row r="172" spans="1:243" s="17" customFormat="1" ht="30">
      <c r="A172" s="23">
        <v>2.59</v>
      </c>
      <c r="B172" s="60" t="s">
        <v>328</v>
      </c>
      <c r="C172" s="56" t="s">
        <v>568</v>
      </c>
      <c r="D172" s="58">
        <v>18</v>
      </c>
      <c r="E172" s="58" t="s">
        <v>439</v>
      </c>
      <c r="F172" s="46">
        <v>641.3</v>
      </c>
      <c r="G172" s="47"/>
      <c r="H172" s="47"/>
      <c r="I172" s="48" t="s">
        <v>38</v>
      </c>
      <c r="J172" s="49">
        <f t="shared" si="8"/>
        <v>1</v>
      </c>
      <c r="K172" s="47" t="s">
        <v>39</v>
      </c>
      <c r="L172" s="47" t="s">
        <v>4</v>
      </c>
      <c r="M172" s="50"/>
      <c r="N172" s="47"/>
      <c r="O172" s="47"/>
      <c r="P172" s="51"/>
      <c r="Q172" s="47"/>
      <c r="R172" s="47"/>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2">
        <f t="shared" si="9"/>
        <v>11543.4</v>
      </c>
      <c r="BB172" s="53">
        <f t="shared" si="10"/>
        <v>11543.4</v>
      </c>
      <c r="BC172" s="54" t="str">
        <f t="shared" si="11"/>
        <v>INR  Eleven Thousand Five Hundred &amp; Forty Three  and Paise Forty Only</v>
      </c>
      <c r="IA172" s="17">
        <v>2.59</v>
      </c>
      <c r="IB172" s="17" t="s">
        <v>328</v>
      </c>
      <c r="IC172" s="17" t="s">
        <v>568</v>
      </c>
      <c r="ID172" s="17">
        <v>18</v>
      </c>
      <c r="IE172" s="18" t="s">
        <v>439</v>
      </c>
      <c r="IF172" s="18"/>
      <c r="IG172" s="18"/>
      <c r="IH172" s="18"/>
      <c r="II172" s="18"/>
    </row>
    <row r="173" spans="1:243" s="17" customFormat="1" ht="15">
      <c r="A173" s="23">
        <v>2.6</v>
      </c>
      <c r="B173" s="60" t="s">
        <v>335</v>
      </c>
      <c r="C173" s="56" t="s">
        <v>567</v>
      </c>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17">
        <v>2.6</v>
      </c>
      <c r="IB173" s="17" t="s">
        <v>335</v>
      </c>
      <c r="IC173" s="17" t="s">
        <v>567</v>
      </c>
      <c r="IE173" s="18"/>
      <c r="IF173" s="18"/>
      <c r="IG173" s="18"/>
      <c r="IH173" s="18"/>
      <c r="II173" s="18"/>
    </row>
    <row r="174" spans="1:243" s="17" customFormat="1" ht="15">
      <c r="A174" s="23">
        <v>2.61</v>
      </c>
      <c r="B174" s="60" t="s">
        <v>334</v>
      </c>
      <c r="C174" s="56" t="s">
        <v>566</v>
      </c>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IA174" s="17">
        <v>2.61</v>
      </c>
      <c r="IB174" s="17" t="s">
        <v>334</v>
      </c>
      <c r="IC174" s="17" t="s">
        <v>566</v>
      </c>
      <c r="IE174" s="18"/>
      <c r="IF174" s="18"/>
      <c r="IG174" s="18"/>
      <c r="IH174" s="18"/>
      <c r="II174" s="18"/>
    </row>
    <row r="175" spans="1:243" s="17" customFormat="1" ht="30">
      <c r="A175" s="23">
        <v>2.62</v>
      </c>
      <c r="B175" s="60" t="s">
        <v>328</v>
      </c>
      <c r="C175" s="56" t="s">
        <v>565</v>
      </c>
      <c r="D175" s="58">
        <v>6</v>
      </c>
      <c r="E175" s="58" t="s">
        <v>439</v>
      </c>
      <c r="F175" s="46">
        <v>620.17</v>
      </c>
      <c r="G175" s="47"/>
      <c r="H175" s="47"/>
      <c r="I175" s="48" t="s">
        <v>38</v>
      </c>
      <c r="J175" s="49">
        <f t="shared" si="8"/>
        <v>1</v>
      </c>
      <c r="K175" s="47" t="s">
        <v>39</v>
      </c>
      <c r="L175" s="47" t="s">
        <v>4</v>
      </c>
      <c r="M175" s="50"/>
      <c r="N175" s="47"/>
      <c r="O175" s="47"/>
      <c r="P175" s="51"/>
      <c r="Q175" s="47"/>
      <c r="R175" s="47"/>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2">
        <f t="shared" si="9"/>
        <v>3721.02</v>
      </c>
      <c r="BB175" s="53">
        <f t="shared" si="10"/>
        <v>3721.02</v>
      </c>
      <c r="BC175" s="54" t="str">
        <f t="shared" si="11"/>
        <v>INR  Three Thousand Seven Hundred &amp; Twenty One  and Paise Two Only</v>
      </c>
      <c r="IA175" s="17">
        <v>2.62</v>
      </c>
      <c r="IB175" s="17" t="s">
        <v>328</v>
      </c>
      <c r="IC175" s="17" t="s">
        <v>565</v>
      </c>
      <c r="ID175" s="17">
        <v>6</v>
      </c>
      <c r="IE175" s="18" t="s">
        <v>439</v>
      </c>
      <c r="IF175" s="18"/>
      <c r="IG175" s="18"/>
      <c r="IH175" s="18"/>
      <c r="II175" s="18"/>
    </row>
    <row r="176" spans="1:243" s="17" customFormat="1" ht="15">
      <c r="A176" s="23">
        <v>2.63</v>
      </c>
      <c r="B176" s="60" t="s">
        <v>336</v>
      </c>
      <c r="C176" s="56" t="s">
        <v>564</v>
      </c>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IA176" s="17">
        <v>2.63</v>
      </c>
      <c r="IB176" s="17" t="s">
        <v>336</v>
      </c>
      <c r="IC176" s="17" t="s">
        <v>564</v>
      </c>
      <c r="IE176" s="18"/>
      <c r="IF176" s="18"/>
      <c r="IG176" s="18"/>
      <c r="IH176" s="18"/>
      <c r="II176" s="18"/>
    </row>
    <row r="177" spans="1:243" s="17" customFormat="1" ht="15">
      <c r="A177" s="23">
        <v>2.64</v>
      </c>
      <c r="B177" s="60" t="s">
        <v>244</v>
      </c>
      <c r="C177" s="56" t="s">
        <v>563</v>
      </c>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IA177" s="17">
        <v>2.64</v>
      </c>
      <c r="IB177" s="17" t="s">
        <v>244</v>
      </c>
      <c r="IC177" s="17" t="s">
        <v>563</v>
      </c>
      <c r="IE177" s="18"/>
      <c r="IF177" s="18"/>
      <c r="IG177" s="18"/>
      <c r="IH177" s="18"/>
      <c r="II177" s="18"/>
    </row>
    <row r="178" spans="1:243" s="17" customFormat="1" ht="30">
      <c r="A178" s="23">
        <v>2.65</v>
      </c>
      <c r="B178" s="60" t="s">
        <v>328</v>
      </c>
      <c r="C178" s="56" t="s">
        <v>562</v>
      </c>
      <c r="D178" s="58">
        <v>13</v>
      </c>
      <c r="E178" s="58" t="s">
        <v>439</v>
      </c>
      <c r="F178" s="46">
        <v>385.58</v>
      </c>
      <c r="G178" s="47"/>
      <c r="H178" s="47"/>
      <c r="I178" s="48" t="s">
        <v>38</v>
      </c>
      <c r="J178" s="49">
        <f t="shared" si="8"/>
        <v>1</v>
      </c>
      <c r="K178" s="47" t="s">
        <v>39</v>
      </c>
      <c r="L178" s="47" t="s">
        <v>4</v>
      </c>
      <c r="M178" s="50"/>
      <c r="N178" s="47"/>
      <c r="O178" s="47"/>
      <c r="P178" s="51"/>
      <c r="Q178" s="47"/>
      <c r="R178" s="47"/>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2">
        <f t="shared" si="9"/>
        <v>5012.54</v>
      </c>
      <c r="BB178" s="53">
        <f t="shared" si="10"/>
        <v>5012.54</v>
      </c>
      <c r="BC178" s="54" t="str">
        <f t="shared" si="11"/>
        <v>INR  Five Thousand  &amp;Twelve  and Paise Fifty Four Only</v>
      </c>
      <c r="IA178" s="17">
        <v>2.65</v>
      </c>
      <c r="IB178" s="17" t="s">
        <v>328</v>
      </c>
      <c r="IC178" s="17" t="s">
        <v>562</v>
      </c>
      <c r="ID178" s="17">
        <v>13</v>
      </c>
      <c r="IE178" s="18" t="s">
        <v>439</v>
      </c>
      <c r="IF178" s="18"/>
      <c r="IG178" s="18"/>
      <c r="IH178" s="18"/>
      <c r="II178" s="18"/>
    </row>
    <row r="179" spans="1:243" s="17" customFormat="1" ht="15">
      <c r="A179" s="23">
        <v>2.66</v>
      </c>
      <c r="B179" s="60" t="s">
        <v>337</v>
      </c>
      <c r="C179" s="56" t="s">
        <v>561</v>
      </c>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17">
        <v>2.66</v>
      </c>
      <c r="IB179" s="17" t="s">
        <v>337</v>
      </c>
      <c r="IC179" s="17" t="s">
        <v>561</v>
      </c>
      <c r="IE179" s="18"/>
      <c r="IF179" s="18"/>
      <c r="IG179" s="18"/>
      <c r="IH179" s="18"/>
      <c r="II179" s="18"/>
    </row>
    <row r="180" spans="1:243" s="17" customFormat="1" ht="15">
      <c r="A180" s="23">
        <v>2.67</v>
      </c>
      <c r="B180" s="60" t="s">
        <v>244</v>
      </c>
      <c r="C180" s="56" t="s">
        <v>560</v>
      </c>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IA180" s="17">
        <v>2.67</v>
      </c>
      <c r="IB180" s="17" t="s">
        <v>244</v>
      </c>
      <c r="IC180" s="17" t="s">
        <v>560</v>
      </c>
      <c r="IE180" s="18"/>
      <c r="IF180" s="18"/>
      <c r="IG180" s="18"/>
      <c r="IH180" s="18"/>
      <c r="II180" s="18"/>
    </row>
    <row r="181" spans="1:243" s="17" customFormat="1" ht="30">
      <c r="A181" s="23">
        <v>2.68</v>
      </c>
      <c r="B181" s="60" t="s">
        <v>328</v>
      </c>
      <c r="C181" s="56" t="s">
        <v>559</v>
      </c>
      <c r="D181" s="58">
        <v>30</v>
      </c>
      <c r="E181" s="58" t="s">
        <v>439</v>
      </c>
      <c r="F181" s="46">
        <v>385.58</v>
      </c>
      <c r="G181" s="47"/>
      <c r="H181" s="47"/>
      <c r="I181" s="48" t="s">
        <v>38</v>
      </c>
      <c r="J181" s="49">
        <f t="shared" si="8"/>
        <v>1</v>
      </c>
      <c r="K181" s="47" t="s">
        <v>39</v>
      </c>
      <c r="L181" s="47" t="s">
        <v>4</v>
      </c>
      <c r="M181" s="50"/>
      <c r="N181" s="47"/>
      <c r="O181" s="47"/>
      <c r="P181" s="51"/>
      <c r="Q181" s="47"/>
      <c r="R181" s="47"/>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2">
        <f t="shared" si="9"/>
        <v>11567.4</v>
      </c>
      <c r="BB181" s="53">
        <f t="shared" si="10"/>
        <v>11567.4</v>
      </c>
      <c r="BC181" s="54" t="str">
        <f t="shared" si="11"/>
        <v>INR  Eleven Thousand Five Hundred &amp; Sixty Seven  and Paise Forty Only</v>
      </c>
      <c r="IA181" s="17">
        <v>2.68</v>
      </c>
      <c r="IB181" s="17" t="s">
        <v>328</v>
      </c>
      <c r="IC181" s="17" t="s">
        <v>559</v>
      </c>
      <c r="ID181" s="17">
        <v>30</v>
      </c>
      <c r="IE181" s="18" t="s">
        <v>439</v>
      </c>
      <c r="IF181" s="18"/>
      <c r="IG181" s="18"/>
      <c r="IH181" s="18"/>
      <c r="II181" s="18"/>
    </row>
    <row r="182" spans="1:243" s="17" customFormat="1" ht="30">
      <c r="A182" s="23">
        <v>2.69</v>
      </c>
      <c r="B182" s="60" t="s">
        <v>338</v>
      </c>
      <c r="C182" s="56" t="s">
        <v>558</v>
      </c>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IA182" s="17">
        <v>2.69</v>
      </c>
      <c r="IB182" s="17" t="s">
        <v>338</v>
      </c>
      <c r="IC182" s="17" t="s">
        <v>558</v>
      </c>
      <c r="IE182" s="18"/>
      <c r="IF182" s="18"/>
      <c r="IG182" s="18"/>
      <c r="IH182" s="18"/>
      <c r="II182" s="18"/>
    </row>
    <row r="183" spans="1:243" s="17" customFormat="1" ht="30">
      <c r="A183" s="23">
        <v>2.7</v>
      </c>
      <c r="B183" s="60" t="s">
        <v>244</v>
      </c>
      <c r="C183" s="56" t="s">
        <v>557</v>
      </c>
      <c r="D183" s="58">
        <v>198</v>
      </c>
      <c r="E183" s="58" t="s">
        <v>439</v>
      </c>
      <c r="F183" s="46">
        <v>481.94</v>
      </c>
      <c r="G183" s="47"/>
      <c r="H183" s="47"/>
      <c r="I183" s="48" t="s">
        <v>38</v>
      </c>
      <c r="J183" s="49">
        <f t="shared" si="8"/>
        <v>1</v>
      </c>
      <c r="K183" s="47" t="s">
        <v>39</v>
      </c>
      <c r="L183" s="47" t="s">
        <v>4</v>
      </c>
      <c r="M183" s="50"/>
      <c r="N183" s="47"/>
      <c r="O183" s="47"/>
      <c r="P183" s="51"/>
      <c r="Q183" s="47"/>
      <c r="R183" s="47"/>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2">
        <f t="shared" si="9"/>
        <v>95424.12</v>
      </c>
      <c r="BB183" s="53">
        <f t="shared" si="10"/>
        <v>95424.12</v>
      </c>
      <c r="BC183" s="54" t="str">
        <f t="shared" si="11"/>
        <v>INR  Ninety Five Thousand Four Hundred &amp; Twenty Four  and Paise Twelve Only</v>
      </c>
      <c r="IA183" s="17">
        <v>2.7</v>
      </c>
      <c r="IB183" s="17" t="s">
        <v>244</v>
      </c>
      <c r="IC183" s="17" t="s">
        <v>557</v>
      </c>
      <c r="ID183" s="17">
        <v>198</v>
      </c>
      <c r="IE183" s="18" t="s">
        <v>439</v>
      </c>
      <c r="IF183" s="18"/>
      <c r="IG183" s="18"/>
      <c r="IH183" s="18"/>
      <c r="II183" s="18"/>
    </row>
    <row r="184" spans="1:243" s="17" customFormat="1" ht="30">
      <c r="A184" s="23">
        <v>2.71</v>
      </c>
      <c r="B184" s="60" t="s">
        <v>339</v>
      </c>
      <c r="C184" s="56" t="s">
        <v>556</v>
      </c>
      <c r="D184" s="58">
        <v>4</v>
      </c>
      <c r="E184" s="58" t="s">
        <v>439</v>
      </c>
      <c r="F184" s="46">
        <v>408.94</v>
      </c>
      <c r="G184" s="47"/>
      <c r="H184" s="47"/>
      <c r="I184" s="48" t="s">
        <v>38</v>
      </c>
      <c r="J184" s="49">
        <f t="shared" si="8"/>
        <v>1</v>
      </c>
      <c r="K184" s="47" t="s">
        <v>39</v>
      </c>
      <c r="L184" s="47" t="s">
        <v>4</v>
      </c>
      <c r="M184" s="50"/>
      <c r="N184" s="47"/>
      <c r="O184" s="47"/>
      <c r="P184" s="51"/>
      <c r="Q184" s="47"/>
      <c r="R184" s="47"/>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2">
        <f t="shared" si="9"/>
        <v>1635.76</v>
      </c>
      <c r="BB184" s="53">
        <f t="shared" si="10"/>
        <v>1635.76</v>
      </c>
      <c r="BC184" s="54" t="str">
        <f t="shared" si="11"/>
        <v>INR  One Thousand Six Hundred &amp; Thirty Five  and Paise Seventy Six Only</v>
      </c>
      <c r="IA184" s="17">
        <v>2.71</v>
      </c>
      <c r="IB184" s="17" t="s">
        <v>339</v>
      </c>
      <c r="IC184" s="17" t="s">
        <v>556</v>
      </c>
      <c r="ID184" s="17">
        <v>4</v>
      </c>
      <c r="IE184" s="18" t="s">
        <v>439</v>
      </c>
      <c r="IF184" s="18"/>
      <c r="IG184" s="18"/>
      <c r="IH184" s="18"/>
      <c r="II184" s="18"/>
    </row>
    <row r="185" spans="1:243" s="17" customFormat="1" ht="45">
      <c r="A185" s="23">
        <v>2.72</v>
      </c>
      <c r="B185" s="60" t="s">
        <v>340</v>
      </c>
      <c r="C185" s="56" t="s">
        <v>555</v>
      </c>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IA185" s="17">
        <v>2.72</v>
      </c>
      <c r="IB185" s="17" t="s">
        <v>340</v>
      </c>
      <c r="IC185" s="17" t="s">
        <v>555</v>
      </c>
      <c r="IE185" s="18"/>
      <c r="IF185" s="18"/>
      <c r="IG185" s="18"/>
      <c r="IH185" s="18"/>
      <c r="II185" s="18"/>
    </row>
    <row r="186" spans="1:243" s="17" customFormat="1" ht="15">
      <c r="A186" s="23">
        <v>2.73</v>
      </c>
      <c r="B186" s="60" t="s">
        <v>341</v>
      </c>
      <c r="C186" s="56" t="s">
        <v>554</v>
      </c>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IA186" s="17">
        <v>2.73</v>
      </c>
      <c r="IB186" s="17" t="s">
        <v>341</v>
      </c>
      <c r="IC186" s="17" t="s">
        <v>554</v>
      </c>
      <c r="IE186" s="18"/>
      <c r="IF186" s="18"/>
      <c r="IG186" s="18"/>
      <c r="IH186" s="18"/>
      <c r="II186" s="18"/>
    </row>
    <row r="187" spans="1:243" s="17" customFormat="1" ht="30">
      <c r="A187" s="23">
        <v>2.74</v>
      </c>
      <c r="B187" s="60" t="s">
        <v>342</v>
      </c>
      <c r="C187" s="56" t="s">
        <v>553</v>
      </c>
      <c r="D187" s="58">
        <v>4</v>
      </c>
      <c r="E187" s="58" t="s">
        <v>439</v>
      </c>
      <c r="F187" s="46">
        <v>1406.49</v>
      </c>
      <c r="G187" s="47"/>
      <c r="H187" s="47"/>
      <c r="I187" s="48" t="s">
        <v>38</v>
      </c>
      <c r="J187" s="49">
        <f t="shared" si="8"/>
        <v>1</v>
      </c>
      <c r="K187" s="47" t="s">
        <v>39</v>
      </c>
      <c r="L187" s="47" t="s">
        <v>4</v>
      </c>
      <c r="M187" s="50"/>
      <c r="N187" s="47"/>
      <c r="O187" s="47"/>
      <c r="P187" s="51"/>
      <c r="Q187" s="47"/>
      <c r="R187" s="47"/>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2">
        <f t="shared" si="9"/>
        <v>5625.96</v>
      </c>
      <c r="BB187" s="53">
        <f t="shared" si="10"/>
        <v>5625.96</v>
      </c>
      <c r="BC187" s="54" t="str">
        <f t="shared" si="11"/>
        <v>INR  Five Thousand Six Hundred &amp; Twenty Five  and Paise Ninety Six Only</v>
      </c>
      <c r="IA187" s="17">
        <v>2.74</v>
      </c>
      <c r="IB187" s="17" t="s">
        <v>342</v>
      </c>
      <c r="IC187" s="17" t="s">
        <v>553</v>
      </c>
      <c r="ID187" s="17">
        <v>4</v>
      </c>
      <c r="IE187" s="18" t="s">
        <v>439</v>
      </c>
      <c r="IF187" s="18"/>
      <c r="IG187" s="18"/>
      <c r="IH187" s="18"/>
      <c r="II187" s="18"/>
    </row>
    <row r="188" spans="1:243" s="17" customFormat="1" ht="15">
      <c r="A188" s="23">
        <v>2.75</v>
      </c>
      <c r="B188" s="60" t="s">
        <v>343</v>
      </c>
      <c r="C188" s="56" t="s">
        <v>552</v>
      </c>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IA188" s="17">
        <v>2.75</v>
      </c>
      <c r="IB188" s="17" t="s">
        <v>343</v>
      </c>
      <c r="IC188" s="17" t="s">
        <v>552</v>
      </c>
      <c r="IE188" s="18"/>
      <c r="IF188" s="18"/>
      <c r="IG188" s="18"/>
      <c r="IH188" s="18"/>
      <c r="II188" s="18"/>
    </row>
    <row r="189" spans="1:243" s="17" customFormat="1" ht="14.25" customHeight="1">
      <c r="A189" s="23">
        <v>2.76</v>
      </c>
      <c r="B189" s="60" t="s">
        <v>328</v>
      </c>
      <c r="C189" s="56" t="s">
        <v>551</v>
      </c>
      <c r="D189" s="58">
        <v>4</v>
      </c>
      <c r="E189" s="58" t="s">
        <v>439</v>
      </c>
      <c r="F189" s="46">
        <v>1465.15</v>
      </c>
      <c r="G189" s="47"/>
      <c r="H189" s="47"/>
      <c r="I189" s="48" t="s">
        <v>38</v>
      </c>
      <c r="J189" s="49">
        <f t="shared" si="8"/>
        <v>1</v>
      </c>
      <c r="K189" s="47" t="s">
        <v>39</v>
      </c>
      <c r="L189" s="47" t="s">
        <v>4</v>
      </c>
      <c r="M189" s="50"/>
      <c r="N189" s="47"/>
      <c r="O189" s="47"/>
      <c r="P189" s="51"/>
      <c r="Q189" s="47"/>
      <c r="R189" s="47"/>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2">
        <f t="shared" si="9"/>
        <v>5860.6</v>
      </c>
      <c r="BB189" s="53">
        <f t="shared" si="10"/>
        <v>5860.6</v>
      </c>
      <c r="BC189" s="54" t="str">
        <f t="shared" si="11"/>
        <v>INR  Five Thousand Eight Hundred &amp; Sixty  and Paise Sixty Only</v>
      </c>
      <c r="IA189" s="17">
        <v>2.76</v>
      </c>
      <c r="IB189" s="17" t="s">
        <v>328</v>
      </c>
      <c r="IC189" s="17" t="s">
        <v>551</v>
      </c>
      <c r="ID189" s="17">
        <v>4</v>
      </c>
      <c r="IE189" s="18" t="s">
        <v>439</v>
      </c>
      <c r="IF189" s="18"/>
      <c r="IG189" s="18"/>
      <c r="IH189" s="18"/>
      <c r="II189" s="18"/>
    </row>
    <row r="190" spans="1:243" s="17" customFormat="1" ht="90">
      <c r="A190" s="23">
        <v>2.77</v>
      </c>
      <c r="B190" s="60" t="s">
        <v>344</v>
      </c>
      <c r="C190" s="56" t="s">
        <v>550</v>
      </c>
      <c r="D190" s="58">
        <v>4</v>
      </c>
      <c r="E190" s="58" t="s">
        <v>439</v>
      </c>
      <c r="F190" s="46">
        <v>11430.56</v>
      </c>
      <c r="G190" s="47"/>
      <c r="H190" s="47"/>
      <c r="I190" s="48" t="s">
        <v>38</v>
      </c>
      <c r="J190" s="49">
        <f t="shared" si="8"/>
        <v>1</v>
      </c>
      <c r="K190" s="47" t="s">
        <v>39</v>
      </c>
      <c r="L190" s="47" t="s">
        <v>4</v>
      </c>
      <c r="M190" s="50"/>
      <c r="N190" s="47"/>
      <c r="O190" s="47"/>
      <c r="P190" s="51"/>
      <c r="Q190" s="47"/>
      <c r="R190" s="47"/>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2">
        <f t="shared" si="9"/>
        <v>45722.24</v>
      </c>
      <c r="BB190" s="53">
        <f t="shared" si="10"/>
        <v>45722.24</v>
      </c>
      <c r="BC190" s="54" t="str">
        <f t="shared" si="11"/>
        <v>INR  Forty Five Thousand Seven Hundred &amp; Twenty Two  and Paise Twenty Four Only</v>
      </c>
      <c r="IA190" s="17">
        <v>2.77</v>
      </c>
      <c r="IB190" s="17" t="s">
        <v>344</v>
      </c>
      <c r="IC190" s="17" t="s">
        <v>550</v>
      </c>
      <c r="ID190" s="17">
        <v>4</v>
      </c>
      <c r="IE190" s="18" t="s">
        <v>439</v>
      </c>
      <c r="IF190" s="18"/>
      <c r="IG190" s="18"/>
      <c r="IH190" s="18"/>
      <c r="II190" s="18"/>
    </row>
    <row r="191" spans="1:243" s="17" customFormat="1" ht="15">
      <c r="A191" s="23">
        <v>2.78</v>
      </c>
      <c r="B191" s="60" t="s">
        <v>345</v>
      </c>
      <c r="C191" s="56" t="s">
        <v>549</v>
      </c>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17">
        <v>2.78</v>
      </c>
      <c r="IB191" s="17" t="s">
        <v>345</v>
      </c>
      <c r="IC191" s="17" t="s">
        <v>549</v>
      </c>
      <c r="IE191" s="18"/>
      <c r="IF191" s="18"/>
      <c r="IG191" s="18"/>
      <c r="IH191" s="18"/>
      <c r="II191" s="18"/>
    </row>
    <row r="192" spans="1:243" s="17" customFormat="1" ht="45">
      <c r="A192" s="23">
        <v>2.79</v>
      </c>
      <c r="B192" s="60" t="s">
        <v>346</v>
      </c>
      <c r="C192" s="56" t="s">
        <v>548</v>
      </c>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IA192" s="17">
        <v>2.79</v>
      </c>
      <c r="IB192" s="17" t="s">
        <v>346</v>
      </c>
      <c r="IC192" s="17" t="s">
        <v>548</v>
      </c>
      <c r="IE192" s="18"/>
      <c r="IF192" s="18"/>
      <c r="IG192" s="18"/>
      <c r="IH192" s="18"/>
      <c r="II192" s="18"/>
    </row>
    <row r="193" spans="1:243" s="17" customFormat="1" ht="30">
      <c r="A193" s="23">
        <v>2.8</v>
      </c>
      <c r="B193" s="60" t="s">
        <v>347</v>
      </c>
      <c r="C193" s="56" t="s">
        <v>547</v>
      </c>
      <c r="D193" s="58">
        <v>11.5</v>
      </c>
      <c r="E193" s="58" t="s">
        <v>439</v>
      </c>
      <c r="F193" s="46">
        <v>327.36</v>
      </c>
      <c r="G193" s="47"/>
      <c r="H193" s="47"/>
      <c r="I193" s="48" t="s">
        <v>38</v>
      </c>
      <c r="J193" s="49">
        <f t="shared" si="8"/>
        <v>1</v>
      </c>
      <c r="K193" s="47" t="s">
        <v>39</v>
      </c>
      <c r="L193" s="47" t="s">
        <v>4</v>
      </c>
      <c r="M193" s="50"/>
      <c r="N193" s="47"/>
      <c r="O193" s="47"/>
      <c r="P193" s="51"/>
      <c r="Q193" s="47"/>
      <c r="R193" s="47"/>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2">
        <f t="shared" si="9"/>
        <v>3764.64</v>
      </c>
      <c r="BB193" s="53">
        <f t="shared" si="10"/>
        <v>3764.64</v>
      </c>
      <c r="BC193" s="54" t="str">
        <f t="shared" si="11"/>
        <v>INR  Three Thousand Seven Hundred &amp; Sixty Four  and Paise Sixty Four Only</v>
      </c>
      <c r="IA193" s="17">
        <v>2.8</v>
      </c>
      <c r="IB193" s="17" t="s">
        <v>347</v>
      </c>
      <c r="IC193" s="17" t="s">
        <v>547</v>
      </c>
      <c r="ID193" s="17">
        <v>11.5</v>
      </c>
      <c r="IE193" s="18" t="s">
        <v>439</v>
      </c>
      <c r="IF193" s="18"/>
      <c r="IG193" s="18"/>
      <c r="IH193" s="18"/>
      <c r="II193" s="18"/>
    </row>
    <row r="194" spans="1:243" s="17" customFormat="1" ht="30">
      <c r="A194" s="23">
        <v>2.81</v>
      </c>
      <c r="B194" s="60" t="s">
        <v>348</v>
      </c>
      <c r="C194" s="56" t="s">
        <v>546</v>
      </c>
      <c r="D194" s="58">
        <v>44</v>
      </c>
      <c r="E194" s="58" t="s">
        <v>439</v>
      </c>
      <c r="F194" s="46">
        <v>430.69</v>
      </c>
      <c r="G194" s="47"/>
      <c r="H194" s="47"/>
      <c r="I194" s="48" t="s">
        <v>38</v>
      </c>
      <c r="J194" s="49">
        <f t="shared" si="8"/>
        <v>1</v>
      </c>
      <c r="K194" s="47" t="s">
        <v>39</v>
      </c>
      <c r="L194" s="47" t="s">
        <v>4</v>
      </c>
      <c r="M194" s="50"/>
      <c r="N194" s="47"/>
      <c r="O194" s="47"/>
      <c r="P194" s="51"/>
      <c r="Q194" s="47"/>
      <c r="R194" s="47"/>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2">
        <f t="shared" si="9"/>
        <v>18950.36</v>
      </c>
      <c r="BB194" s="53">
        <f t="shared" si="10"/>
        <v>18950.36</v>
      </c>
      <c r="BC194" s="54" t="str">
        <f t="shared" si="11"/>
        <v>INR  Eighteen Thousand Nine Hundred &amp; Fifty  and Paise Thirty Six Only</v>
      </c>
      <c r="IA194" s="17">
        <v>2.81</v>
      </c>
      <c r="IB194" s="17" t="s">
        <v>348</v>
      </c>
      <c r="IC194" s="17" t="s">
        <v>546</v>
      </c>
      <c r="ID194" s="17">
        <v>44</v>
      </c>
      <c r="IE194" s="18" t="s">
        <v>439</v>
      </c>
      <c r="IF194" s="18"/>
      <c r="IG194" s="18"/>
      <c r="IH194" s="18"/>
      <c r="II194" s="18"/>
    </row>
    <row r="195" spans="1:243" s="17" customFormat="1" ht="30">
      <c r="A195" s="23">
        <v>2.82</v>
      </c>
      <c r="B195" s="60" t="s">
        <v>349</v>
      </c>
      <c r="C195" s="56" t="s">
        <v>545</v>
      </c>
      <c r="D195" s="58">
        <v>75</v>
      </c>
      <c r="E195" s="58" t="s">
        <v>439</v>
      </c>
      <c r="F195" s="46">
        <v>494.17</v>
      </c>
      <c r="G195" s="47"/>
      <c r="H195" s="47"/>
      <c r="I195" s="48" t="s">
        <v>38</v>
      </c>
      <c r="J195" s="49">
        <f t="shared" si="8"/>
        <v>1</v>
      </c>
      <c r="K195" s="47" t="s">
        <v>39</v>
      </c>
      <c r="L195" s="47" t="s">
        <v>4</v>
      </c>
      <c r="M195" s="50"/>
      <c r="N195" s="47"/>
      <c r="O195" s="47"/>
      <c r="P195" s="51"/>
      <c r="Q195" s="47"/>
      <c r="R195" s="47"/>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2">
        <f t="shared" si="9"/>
        <v>37062.75</v>
      </c>
      <c r="BB195" s="53">
        <f t="shared" si="10"/>
        <v>37062.75</v>
      </c>
      <c r="BC195" s="54" t="str">
        <f t="shared" si="11"/>
        <v>INR  Thirty Seven Thousand  &amp;Sixty Two  and Paise Seventy Five Only</v>
      </c>
      <c r="IA195" s="17">
        <v>2.82</v>
      </c>
      <c r="IB195" s="17" t="s">
        <v>349</v>
      </c>
      <c r="IC195" s="17" t="s">
        <v>545</v>
      </c>
      <c r="ID195" s="17">
        <v>75</v>
      </c>
      <c r="IE195" s="18" t="s">
        <v>439</v>
      </c>
      <c r="IF195" s="18"/>
      <c r="IG195" s="18"/>
      <c r="IH195" s="18"/>
      <c r="II195" s="18"/>
    </row>
    <row r="196" spans="1:243" s="17" customFormat="1" ht="30">
      <c r="A196" s="23">
        <v>2.83</v>
      </c>
      <c r="B196" s="60" t="s">
        <v>350</v>
      </c>
      <c r="C196" s="56" t="s">
        <v>544</v>
      </c>
      <c r="D196" s="58">
        <v>58</v>
      </c>
      <c r="E196" s="58" t="s">
        <v>439</v>
      </c>
      <c r="F196" s="46">
        <v>635.82</v>
      </c>
      <c r="G196" s="47"/>
      <c r="H196" s="47"/>
      <c r="I196" s="48" t="s">
        <v>38</v>
      </c>
      <c r="J196" s="49">
        <f t="shared" si="8"/>
        <v>1</v>
      </c>
      <c r="K196" s="47" t="s">
        <v>39</v>
      </c>
      <c r="L196" s="47" t="s">
        <v>4</v>
      </c>
      <c r="M196" s="50"/>
      <c r="N196" s="47"/>
      <c r="O196" s="47"/>
      <c r="P196" s="51"/>
      <c r="Q196" s="47"/>
      <c r="R196" s="47"/>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2">
        <f t="shared" si="9"/>
        <v>36877.56</v>
      </c>
      <c r="BB196" s="53">
        <f t="shared" si="10"/>
        <v>36877.56</v>
      </c>
      <c r="BC196" s="54" t="str">
        <f t="shared" si="11"/>
        <v>INR  Thirty Six Thousand Eight Hundred &amp; Seventy Seven  and Paise Fifty Six Only</v>
      </c>
      <c r="IA196" s="17">
        <v>2.83</v>
      </c>
      <c r="IB196" s="17" t="s">
        <v>350</v>
      </c>
      <c r="IC196" s="17" t="s">
        <v>544</v>
      </c>
      <c r="ID196" s="17">
        <v>58</v>
      </c>
      <c r="IE196" s="18" t="s">
        <v>439</v>
      </c>
      <c r="IF196" s="18"/>
      <c r="IG196" s="18"/>
      <c r="IH196" s="18"/>
      <c r="II196" s="18"/>
    </row>
    <row r="197" spans="1:243" s="17" customFormat="1" ht="60">
      <c r="A197" s="23">
        <v>2.84</v>
      </c>
      <c r="B197" s="60" t="s">
        <v>351</v>
      </c>
      <c r="C197" s="56" t="s">
        <v>543</v>
      </c>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IA197" s="17">
        <v>2.84</v>
      </c>
      <c r="IB197" s="17" t="s">
        <v>351</v>
      </c>
      <c r="IC197" s="17" t="s">
        <v>543</v>
      </c>
      <c r="IE197" s="18"/>
      <c r="IF197" s="18"/>
      <c r="IG197" s="18"/>
      <c r="IH197" s="18"/>
      <c r="II197" s="18"/>
    </row>
    <row r="198" spans="1:243" s="17" customFormat="1" ht="30">
      <c r="A198" s="23">
        <v>2.85</v>
      </c>
      <c r="B198" s="60" t="s">
        <v>352</v>
      </c>
      <c r="C198" s="56" t="s">
        <v>542</v>
      </c>
      <c r="D198" s="58">
        <v>60</v>
      </c>
      <c r="E198" s="58" t="s">
        <v>439</v>
      </c>
      <c r="F198" s="46">
        <v>425.43</v>
      </c>
      <c r="G198" s="47"/>
      <c r="H198" s="47"/>
      <c r="I198" s="48" t="s">
        <v>38</v>
      </c>
      <c r="J198" s="49">
        <f t="shared" si="8"/>
        <v>1</v>
      </c>
      <c r="K198" s="47" t="s">
        <v>39</v>
      </c>
      <c r="L198" s="47" t="s">
        <v>4</v>
      </c>
      <c r="M198" s="50"/>
      <c r="N198" s="47"/>
      <c r="O198" s="47"/>
      <c r="P198" s="51"/>
      <c r="Q198" s="47"/>
      <c r="R198" s="47"/>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2">
        <f t="shared" si="9"/>
        <v>25525.8</v>
      </c>
      <c r="BB198" s="53">
        <f t="shared" si="10"/>
        <v>25525.8</v>
      </c>
      <c r="BC198" s="54" t="str">
        <f t="shared" si="11"/>
        <v>INR  Twenty Five Thousand Five Hundred &amp; Twenty Five  and Paise Eighty Only</v>
      </c>
      <c r="IA198" s="17">
        <v>2.85</v>
      </c>
      <c r="IB198" s="17" t="s">
        <v>352</v>
      </c>
      <c r="IC198" s="17" t="s">
        <v>542</v>
      </c>
      <c r="ID198" s="17">
        <v>60</v>
      </c>
      <c r="IE198" s="18" t="s">
        <v>439</v>
      </c>
      <c r="IF198" s="18"/>
      <c r="IG198" s="18"/>
      <c r="IH198" s="18"/>
      <c r="II198" s="18"/>
    </row>
    <row r="199" spans="1:243" s="17" customFormat="1" ht="30">
      <c r="A199" s="23">
        <v>2.86</v>
      </c>
      <c r="B199" s="60" t="s">
        <v>353</v>
      </c>
      <c r="C199" s="56" t="s">
        <v>541</v>
      </c>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IA199" s="17">
        <v>2.86</v>
      </c>
      <c r="IB199" s="17" t="s">
        <v>353</v>
      </c>
      <c r="IC199" s="17" t="s">
        <v>541</v>
      </c>
      <c r="IE199" s="18"/>
      <c r="IF199" s="18"/>
      <c r="IG199" s="18"/>
      <c r="IH199" s="18"/>
      <c r="II199" s="18"/>
    </row>
    <row r="200" spans="1:243" s="17" customFormat="1" ht="30">
      <c r="A200" s="23">
        <v>2.87</v>
      </c>
      <c r="B200" s="60" t="s">
        <v>348</v>
      </c>
      <c r="C200" s="56" t="s">
        <v>540</v>
      </c>
      <c r="D200" s="58">
        <v>10</v>
      </c>
      <c r="E200" s="58" t="s">
        <v>439</v>
      </c>
      <c r="F200" s="46">
        <v>366.46</v>
      </c>
      <c r="G200" s="47"/>
      <c r="H200" s="47"/>
      <c r="I200" s="48" t="s">
        <v>38</v>
      </c>
      <c r="J200" s="49">
        <f t="shared" si="8"/>
        <v>1</v>
      </c>
      <c r="K200" s="47" t="s">
        <v>39</v>
      </c>
      <c r="L200" s="47" t="s">
        <v>4</v>
      </c>
      <c r="M200" s="50"/>
      <c r="N200" s="47"/>
      <c r="O200" s="47"/>
      <c r="P200" s="51"/>
      <c r="Q200" s="47"/>
      <c r="R200" s="47"/>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2">
        <f t="shared" si="9"/>
        <v>3664.6</v>
      </c>
      <c r="BB200" s="53">
        <f t="shared" si="10"/>
        <v>3664.6</v>
      </c>
      <c r="BC200" s="54" t="str">
        <f t="shared" si="11"/>
        <v>INR  Three Thousand Six Hundred &amp; Sixty Four  and Paise Sixty Only</v>
      </c>
      <c r="IA200" s="17">
        <v>2.87</v>
      </c>
      <c r="IB200" s="17" t="s">
        <v>348</v>
      </c>
      <c r="IC200" s="17" t="s">
        <v>540</v>
      </c>
      <c r="ID200" s="17">
        <v>10</v>
      </c>
      <c r="IE200" s="18" t="s">
        <v>439</v>
      </c>
      <c r="IF200" s="18"/>
      <c r="IG200" s="18"/>
      <c r="IH200" s="18"/>
      <c r="II200" s="18"/>
    </row>
    <row r="201" spans="1:243" s="17" customFormat="1" ht="15">
      <c r="A201" s="23">
        <v>2.88</v>
      </c>
      <c r="B201" s="60" t="s">
        <v>349</v>
      </c>
      <c r="C201" s="56" t="s">
        <v>539</v>
      </c>
      <c r="D201" s="58">
        <v>5</v>
      </c>
      <c r="E201" s="58" t="s">
        <v>439</v>
      </c>
      <c r="F201" s="46">
        <v>401.32</v>
      </c>
      <c r="G201" s="47"/>
      <c r="H201" s="47"/>
      <c r="I201" s="48" t="s">
        <v>38</v>
      </c>
      <c r="J201" s="49">
        <f t="shared" si="8"/>
        <v>1</v>
      </c>
      <c r="K201" s="47" t="s">
        <v>39</v>
      </c>
      <c r="L201" s="47" t="s">
        <v>4</v>
      </c>
      <c r="M201" s="50"/>
      <c r="N201" s="47"/>
      <c r="O201" s="47"/>
      <c r="P201" s="51"/>
      <c r="Q201" s="47"/>
      <c r="R201" s="47"/>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2">
        <f t="shared" si="9"/>
        <v>2006.6</v>
      </c>
      <c r="BB201" s="53">
        <f t="shared" si="10"/>
        <v>2006.6</v>
      </c>
      <c r="BC201" s="54" t="str">
        <f t="shared" si="11"/>
        <v>INR  Two Thousand  &amp;Six  and Paise Sixty Only</v>
      </c>
      <c r="IA201" s="17">
        <v>2.88</v>
      </c>
      <c r="IB201" s="17" t="s">
        <v>349</v>
      </c>
      <c r="IC201" s="17" t="s">
        <v>539</v>
      </c>
      <c r="ID201" s="17">
        <v>5</v>
      </c>
      <c r="IE201" s="18" t="s">
        <v>439</v>
      </c>
      <c r="IF201" s="18"/>
      <c r="IG201" s="18"/>
      <c r="IH201" s="18"/>
      <c r="II201" s="18"/>
    </row>
    <row r="202" spans="1:243" s="17" customFormat="1" ht="30">
      <c r="A202" s="23">
        <v>2.89</v>
      </c>
      <c r="B202" s="60" t="s">
        <v>354</v>
      </c>
      <c r="C202" s="56" t="s">
        <v>538</v>
      </c>
      <c r="D202" s="58">
        <v>12</v>
      </c>
      <c r="E202" s="58" t="s">
        <v>439</v>
      </c>
      <c r="F202" s="46">
        <v>573.61</v>
      </c>
      <c r="G202" s="47"/>
      <c r="H202" s="47"/>
      <c r="I202" s="48" t="s">
        <v>38</v>
      </c>
      <c r="J202" s="49">
        <f t="shared" si="8"/>
        <v>1</v>
      </c>
      <c r="K202" s="47" t="s">
        <v>39</v>
      </c>
      <c r="L202" s="47" t="s">
        <v>4</v>
      </c>
      <c r="M202" s="50"/>
      <c r="N202" s="47"/>
      <c r="O202" s="47"/>
      <c r="P202" s="51"/>
      <c r="Q202" s="47"/>
      <c r="R202" s="47"/>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2">
        <f t="shared" si="9"/>
        <v>6883.32</v>
      </c>
      <c r="BB202" s="53">
        <f t="shared" si="10"/>
        <v>6883.32</v>
      </c>
      <c r="BC202" s="54" t="str">
        <f t="shared" si="11"/>
        <v>INR  Six Thousand Eight Hundred &amp; Eighty Three  and Paise Thirty Two Only</v>
      </c>
      <c r="IA202" s="17">
        <v>2.89</v>
      </c>
      <c r="IB202" s="17" t="s">
        <v>354</v>
      </c>
      <c r="IC202" s="17" t="s">
        <v>538</v>
      </c>
      <c r="ID202" s="17">
        <v>12</v>
      </c>
      <c r="IE202" s="18" t="s">
        <v>439</v>
      </c>
      <c r="IF202" s="18"/>
      <c r="IG202" s="18"/>
      <c r="IH202" s="18"/>
      <c r="II202" s="18"/>
    </row>
    <row r="203" spans="1:243" s="17" customFormat="1" ht="45">
      <c r="A203" s="23">
        <v>2.9</v>
      </c>
      <c r="B203" s="60" t="s">
        <v>355</v>
      </c>
      <c r="C203" s="56" t="s">
        <v>537</v>
      </c>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IA203" s="17">
        <v>2.9</v>
      </c>
      <c r="IB203" s="17" t="s">
        <v>355</v>
      </c>
      <c r="IC203" s="17" t="s">
        <v>537</v>
      </c>
      <c r="IE203" s="18"/>
      <c r="IF203" s="18"/>
      <c r="IG203" s="18"/>
      <c r="IH203" s="18"/>
      <c r="II203" s="18"/>
    </row>
    <row r="204" spans="1:243" s="17" customFormat="1" ht="30">
      <c r="A204" s="23">
        <v>2.91</v>
      </c>
      <c r="B204" s="60" t="s">
        <v>356</v>
      </c>
      <c r="C204" s="56" t="s">
        <v>536</v>
      </c>
      <c r="D204" s="58">
        <v>9</v>
      </c>
      <c r="E204" s="58" t="s">
        <v>439</v>
      </c>
      <c r="F204" s="46">
        <v>663.83</v>
      </c>
      <c r="G204" s="47"/>
      <c r="H204" s="47"/>
      <c r="I204" s="48" t="s">
        <v>38</v>
      </c>
      <c r="J204" s="49">
        <f t="shared" si="8"/>
        <v>1</v>
      </c>
      <c r="K204" s="47" t="s">
        <v>39</v>
      </c>
      <c r="L204" s="47" t="s">
        <v>4</v>
      </c>
      <c r="M204" s="50"/>
      <c r="N204" s="47"/>
      <c r="O204" s="47"/>
      <c r="P204" s="51"/>
      <c r="Q204" s="47"/>
      <c r="R204" s="47"/>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2">
        <f t="shared" si="9"/>
        <v>5974.47</v>
      </c>
      <c r="BB204" s="53">
        <f t="shared" si="10"/>
        <v>5974.47</v>
      </c>
      <c r="BC204" s="54" t="str">
        <f t="shared" si="11"/>
        <v>INR  Five Thousand Nine Hundred &amp; Seventy Four  and Paise Forty Seven Only</v>
      </c>
      <c r="IA204" s="17">
        <v>2.91</v>
      </c>
      <c r="IB204" s="17" t="s">
        <v>356</v>
      </c>
      <c r="IC204" s="17" t="s">
        <v>536</v>
      </c>
      <c r="ID204" s="17">
        <v>9</v>
      </c>
      <c r="IE204" s="18" t="s">
        <v>439</v>
      </c>
      <c r="IF204" s="18"/>
      <c r="IG204" s="18"/>
      <c r="IH204" s="18"/>
      <c r="II204" s="18"/>
    </row>
    <row r="205" spans="1:243" s="17" customFormat="1" ht="30">
      <c r="A205" s="23">
        <v>2.92</v>
      </c>
      <c r="B205" s="60" t="s">
        <v>357</v>
      </c>
      <c r="C205" s="56" t="s">
        <v>535</v>
      </c>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IA205" s="17">
        <v>2.92</v>
      </c>
      <c r="IB205" s="17" t="s">
        <v>357</v>
      </c>
      <c r="IC205" s="17" t="s">
        <v>535</v>
      </c>
      <c r="IE205" s="18"/>
      <c r="IF205" s="18"/>
      <c r="IG205" s="18"/>
      <c r="IH205" s="18"/>
      <c r="II205" s="18"/>
    </row>
    <row r="206" spans="1:243" s="17" customFormat="1" ht="30">
      <c r="A206" s="23">
        <v>2.93</v>
      </c>
      <c r="B206" s="60" t="s">
        <v>358</v>
      </c>
      <c r="C206" s="56" t="s">
        <v>534</v>
      </c>
      <c r="D206" s="58">
        <v>14</v>
      </c>
      <c r="E206" s="58" t="s">
        <v>439</v>
      </c>
      <c r="F206" s="46">
        <v>466.77</v>
      </c>
      <c r="G206" s="47"/>
      <c r="H206" s="47"/>
      <c r="I206" s="48" t="s">
        <v>38</v>
      </c>
      <c r="J206" s="49">
        <f t="shared" si="8"/>
        <v>1</v>
      </c>
      <c r="K206" s="47" t="s">
        <v>39</v>
      </c>
      <c r="L206" s="47" t="s">
        <v>4</v>
      </c>
      <c r="M206" s="50"/>
      <c r="N206" s="47"/>
      <c r="O206" s="47"/>
      <c r="P206" s="51"/>
      <c r="Q206" s="47"/>
      <c r="R206" s="47"/>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2">
        <f t="shared" si="9"/>
        <v>6534.78</v>
      </c>
      <c r="BB206" s="53">
        <f t="shared" si="10"/>
        <v>6534.78</v>
      </c>
      <c r="BC206" s="54" t="str">
        <f t="shared" si="11"/>
        <v>INR  Six Thousand Five Hundred &amp; Thirty Four  and Paise Seventy Eight Only</v>
      </c>
      <c r="IA206" s="17">
        <v>2.93</v>
      </c>
      <c r="IB206" s="17" t="s">
        <v>358</v>
      </c>
      <c r="IC206" s="17" t="s">
        <v>534</v>
      </c>
      <c r="ID206" s="17">
        <v>14</v>
      </c>
      <c r="IE206" s="18" t="s">
        <v>439</v>
      </c>
      <c r="IF206" s="18"/>
      <c r="IG206" s="18"/>
      <c r="IH206" s="18"/>
      <c r="II206" s="18"/>
    </row>
    <row r="207" spans="1:243" s="17" customFormat="1" ht="30">
      <c r="A207" s="23">
        <v>2.94</v>
      </c>
      <c r="B207" s="60" t="s">
        <v>359</v>
      </c>
      <c r="C207" s="56" t="s">
        <v>533</v>
      </c>
      <c r="D207" s="58">
        <v>5</v>
      </c>
      <c r="E207" s="58" t="s">
        <v>439</v>
      </c>
      <c r="F207" s="46">
        <v>404.87</v>
      </c>
      <c r="G207" s="47"/>
      <c r="H207" s="47"/>
      <c r="I207" s="48" t="s">
        <v>38</v>
      </c>
      <c r="J207" s="49">
        <f t="shared" si="8"/>
        <v>1</v>
      </c>
      <c r="K207" s="47" t="s">
        <v>39</v>
      </c>
      <c r="L207" s="47" t="s">
        <v>4</v>
      </c>
      <c r="M207" s="50"/>
      <c r="N207" s="47"/>
      <c r="O207" s="47"/>
      <c r="P207" s="51"/>
      <c r="Q207" s="47"/>
      <c r="R207" s="47"/>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2">
        <f t="shared" si="9"/>
        <v>2024.35</v>
      </c>
      <c r="BB207" s="53">
        <f t="shared" si="10"/>
        <v>2024.35</v>
      </c>
      <c r="BC207" s="54" t="str">
        <f t="shared" si="11"/>
        <v>INR  Two Thousand  &amp;Twenty Four  and Paise Thirty Five Only</v>
      </c>
      <c r="IA207" s="17">
        <v>2.94</v>
      </c>
      <c r="IB207" s="17" t="s">
        <v>359</v>
      </c>
      <c r="IC207" s="17" t="s">
        <v>533</v>
      </c>
      <c r="ID207" s="17">
        <v>5</v>
      </c>
      <c r="IE207" s="18" t="s">
        <v>439</v>
      </c>
      <c r="IF207" s="18"/>
      <c r="IG207" s="18"/>
      <c r="IH207" s="18"/>
      <c r="II207" s="18"/>
    </row>
    <row r="208" spans="1:243" s="17" customFormat="1" ht="30">
      <c r="A208" s="23">
        <v>2.95</v>
      </c>
      <c r="B208" s="60" t="s">
        <v>360</v>
      </c>
      <c r="C208" s="56" t="s">
        <v>532</v>
      </c>
      <c r="D208" s="58">
        <v>6</v>
      </c>
      <c r="E208" s="58" t="s">
        <v>439</v>
      </c>
      <c r="F208" s="46">
        <v>517.23</v>
      </c>
      <c r="G208" s="47"/>
      <c r="H208" s="47"/>
      <c r="I208" s="48" t="s">
        <v>38</v>
      </c>
      <c r="J208" s="49">
        <f t="shared" si="8"/>
        <v>1</v>
      </c>
      <c r="K208" s="47" t="s">
        <v>39</v>
      </c>
      <c r="L208" s="47" t="s">
        <v>4</v>
      </c>
      <c r="M208" s="50"/>
      <c r="N208" s="47"/>
      <c r="O208" s="47"/>
      <c r="P208" s="51"/>
      <c r="Q208" s="47"/>
      <c r="R208" s="47"/>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2">
        <f t="shared" si="9"/>
        <v>3103.38</v>
      </c>
      <c r="BB208" s="53">
        <f t="shared" si="10"/>
        <v>3103.38</v>
      </c>
      <c r="BC208" s="54" t="str">
        <f t="shared" si="11"/>
        <v>INR  Three Thousand One Hundred &amp; Three  and Paise Thirty Eight Only</v>
      </c>
      <c r="IA208" s="17">
        <v>2.95</v>
      </c>
      <c r="IB208" s="17" t="s">
        <v>360</v>
      </c>
      <c r="IC208" s="17" t="s">
        <v>532</v>
      </c>
      <c r="ID208" s="17">
        <v>6</v>
      </c>
      <c r="IE208" s="18" t="s">
        <v>439</v>
      </c>
      <c r="IF208" s="18"/>
      <c r="IG208" s="18"/>
      <c r="IH208" s="18"/>
      <c r="II208" s="18"/>
    </row>
    <row r="209" spans="1:243" s="17" customFormat="1" ht="30">
      <c r="A209" s="23">
        <v>2.96</v>
      </c>
      <c r="B209" s="60" t="s">
        <v>361</v>
      </c>
      <c r="C209" s="56" t="s">
        <v>531</v>
      </c>
      <c r="D209" s="58">
        <v>4</v>
      </c>
      <c r="E209" s="58" t="s">
        <v>439</v>
      </c>
      <c r="F209" s="46">
        <v>620.17</v>
      </c>
      <c r="G209" s="47"/>
      <c r="H209" s="47"/>
      <c r="I209" s="48" t="s">
        <v>38</v>
      </c>
      <c r="J209" s="49">
        <f aca="true" t="shared" si="12" ref="J209:J271">IF(I209="Less(-)",-1,1)</f>
        <v>1</v>
      </c>
      <c r="K209" s="47" t="s">
        <v>39</v>
      </c>
      <c r="L209" s="47" t="s">
        <v>4</v>
      </c>
      <c r="M209" s="50"/>
      <c r="N209" s="47"/>
      <c r="O209" s="47"/>
      <c r="P209" s="51"/>
      <c r="Q209" s="47"/>
      <c r="R209" s="47"/>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2">
        <f aca="true" t="shared" si="13" ref="BA209:BA271">(total_amount_ba($B$2,$D$2,D209,F209,J209,K209,M209))</f>
        <v>2480.68</v>
      </c>
      <c r="BB209" s="53">
        <f aca="true" t="shared" si="14" ref="BB209:BB271">BA209+SUM(N209:AZ209)</f>
        <v>2480.68</v>
      </c>
      <c r="BC209" s="54" t="str">
        <f aca="true" t="shared" si="15" ref="BC209:BC271">SpellNumber(L209,BB209)</f>
        <v>INR  Two Thousand Four Hundred &amp; Eighty  and Paise Sixty Eight Only</v>
      </c>
      <c r="IA209" s="17">
        <v>2.96</v>
      </c>
      <c r="IB209" s="17" t="s">
        <v>361</v>
      </c>
      <c r="IC209" s="17" t="s">
        <v>531</v>
      </c>
      <c r="ID209" s="17">
        <v>4</v>
      </c>
      <c r="IE209" s="18" t="s">
        <v>439</v>
      </c>
      <c r="IF209" s="18"/>
      <c r="IG209" s="18"/>
      <c r="IH209" s="18"/>
      <c r="II209" s="18"/>
    </row>
    <row r="210" spans="1:243" s="17" customFormat="1" ht="30">
      <c r="A210" s="23">
        <v>2.97</v>
      </c>
      <c r="B210" s="60" t="s">
        <v>362</v>
      </c>
      <c r="C210" s="56" t="s">
        <v>530</v>
      </c>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IA210" s="17">
        <v>2.97</v>
      </c>
      <c r="IB210" s="17" t="s">
        <v>362</v>
      </c>
      <c r="IC210" s="17" t="s">
        <v>530</v>
      </c>
      <c r="IE210" s="18"/>
      <c r="IF210" s="18"/>
      <c r="IG210" s="18"/>
      <c r="IH210" s="18"/>
      <c r="II210" s="18"/>
    </row>
    <row r="211" spans="1:243" s="17" customFormat="1" ht="30">
      <c r="A211" s="23">
        <v>2.98</v>
      </c>
      <c r="B211" s="60" t="s">
        <v>359</v>
      </c>
      <c r="C211" s="56" t="s">
        <v>529</v>
      </c>
      <c r="D211" s="58">
        <v>1</v>
      </c>
      <c r="E211" s="58" t="s">
        <v>439</v>
      </c>
      <c r="F211" s="46">
        <v>348.49</v>
      </c>
      <c r="G211" s="47"/>
      <c r="H211" s="47"/>
      <c r="I211" s="48" t="s">
        <v>38</v>
      </c>
      <c r="J211" s="49">
        <f t="shared" si="12"/>
        <v>1</v>
      </c>
      <c r="K211" s="47" t="s">
        <v>39</v>
      </c>
      <c r="L211" s="47" t="s">
        <v>4</v>
      </c>
      <c r="M211" s="50"/>
      <c r="N211" s="47"/>
      <c r="O211" s="47"/>
      <c r="P211" s="51"/>
      <c r="Q211" s="47"/>
      <c r="R211" s="47"/>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2">
        <f t="shared" si="13"/>
        <v>348.49</v>
      </c>
      <c r="BB211" s="53">
        <f t="shared" si="14"/>
        <v>348.49</v>
      </c>
      <c r="BC211" s="54" t="str">
        <f t="shared" si="15"/>
        <v>INR  Three Hundred &amp; Forty Eight  and Paise Forty Nine Only</v>
      </c>
      <c r="IA211" s="17">
        <v>2.98</v>
      </c>
      <c r="IB211" s="17" t="s">
        <v>359</v>
      </c>
      <c r="IC211" s="17" t="s">
        <v>529</v>
      </c>
      <c r="ID211" s="17">
        <v>1</v>
      </c>
      <c r="IE211" s="18" t="s">
        <v>439</v>
      </c>
      <c r="IF211" s="18"/>
      <c r="IG211" s="18"/>
      <c r="IH211" s="18"/>
      <c r="II211" s="18"/>
    </row>
    <row r="212" spans="1:243" s="17" customFormat="1" ht="30">
      <c r="A212" s="23">
        <v>2.99</v>
      </c>
      <c r="B212" s="60" t="s">
        <v>358</v>
      </c>
      <c r="C212" s="56" t="s">
        <v>528</v>
      </c>
      <c r="D212" s="58">
        <v>2</v>
      </c>
      <c r="E212" s="58" t="s">
        <v>439</v>
      </c>
      <c r="F212" s="46">
        <v>349.98</v>
      </c>
      <c r="G212" s="47"/>
      <c r="H212" s="47"/>
      <c r="I212" s="48" t="s">
        <v>38</v>
      </c>
      <c r="J212" s="49">
        <f t="shared" si="12"/>
        <v>1</v>
      </c>
      <c r="K212" s="47" t="s">
        <v>39</v>
      </c>
      <c r="L212" s="47" t="s">
        <v>4</v>
      </c>
      <c r="M212" s="50"/>
      <c r="N212" s="47"/>
      <c r="O212" s="47"/>
      <c r="P212" s="51"/>
      <c r="Q212" s="47"/>
      <c r="R212" s="47"/>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2">
        <f t="shared" si="13"/>
        <v>699.96</v>
      </c>
      <c r="BB212" s="53">
        <f t="shared" si="14"/>
        <v>699.96</v>
      </c>
      <c r="BC212" s="54" t="str">
        <f t="shared" si="15"/>
        <v>INR  Six Hundred &amp; Ninety Nine  and Paise Ninety Six Only</v>
      </c>
      <c r="IA212" s="17">
        <v>2.99</v>
      </c>
      <c r="IB212" s="17" t="s">
        <v>358</v>
      </c>
      <c r="IC212" s="17" t="s">
        <v>528</v>
      </c>
      <c r="ID212" s="17">
        <v>2</v>
      </c>
      <c r="IE212" s="18" t="s">
        <v>439</v>
      </c>
      <c r="IF212" s="18"/>
      <c r="IG212" s="18"/>
      <c r="IH212" s="18"/>
      <c r="II212" s="18"/>
    </row>
    <row r="213" spans="1:243" s="17" customFormat="1" ht="30">
      <c r="A213" s="23">
        <v>3</v>
      </c>
      <c r="B213" s="60" t="s">
        <v>363</v>
      </c>
      <c r="C213" s="56" t="s">
        <v>527</v>
      </c>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IA213" s="17">
        <v>3</v>
      </c>
      <c r="IB213" s="17" t="s">
        <v>363</v>
      </c>
      <c r="IC213" s="17" t="s">
        <v>527</v>
      </c>
      <c r="IE213" s="18"/>
      <c r="IF213" s="18"/>
      <c r="IG213" s="18"/>
      <c r="IH213" s="18"/>
      <c r="II213" s="18"/>
    </row>
    <row r="214" spans="1:243" s="17" customFormat="1" ht="30">
      <c r="A214" s="23">
        <v>3.01</v>
      </c>
      <c r="B214" s="60" t="s">
        <v>359</v>
      </c>
      <c r="C214" s="56" t="s">
        <v>526</v>
      </c>
      <c r="D214" s="58">
        <v>1</v>
      </c>
      <c r="E214" s="58" t="s">
        <v>439</v>
      </c>
      <c r="F214" s="46">
        <v>305.04</v>
      </c>
      <c r="G214" s="47"/>
      <c r="H214" s="47"/>
      <c r="I214" s="48" t="s">
        <v>38</v>
      </c>
      <c r="J214" s="49">
        <f t="shared" si="12"/>
        <v>1</v>
      </c>
      <c r="K214" s="47" t="s">
        <v>39</v>
      </c>
      <c r="L214" s="47" t="s">
        <v>4</v>
      </c>
      <c r="M214" s="50"/>
      <c r="N214" s="47"/>
      <c r="O214" s="47"/>
      <c r="P214" s="51"/>
      <c r="Q214" s="47"/>
      <c r="R214" s="47"/>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2">
        <f t="shared" si="13"/>
        <v>305.04</v>
      </c>
      <c r="BB214" s="53">
        <f t="shared" si="14"/>
        <v>305.04</v>
      </c>
      <c r="BC214" s="54" t="str">
        <f t="shared" si="15"/>
        <v>INR  Three Hundred &amp; Five  and Paise Four Only</v>
      </c>
      <c r="IA214" s="17">
        <v>3.01</v>
      </c>
      <c r="IB214" s="17" t="s">
        <v>359</v>
      </c>
      <c r="IC214" s="17" t="s">
        <v>526</v>
      </c>
      <c r="ID214" s="17">
        <v>1</v>
      </c>
      <c r="IE214" s="18" t="s">
        <v>439</v>
      </c>
      <c r="IF214" s="18"/>
      <c r="IG214" s="18"/>
      <c r="IH214" s="18"/>
      <c r="II214" s="18"/>
    </row>
    <row r="215" spans="1:243" s="17" customFormat="1" ht="30">
      <c r="A215" s="23">
        <v>3.02</v>
      </c>
      <c r="B215" s="60" t="s">
        <v>364</v>
      </c>
      <c r="C215" s="56" t="s">
        <v>525</v>
      </c>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IA215" s="17">
        <v>3.02</v>
      </c>
      <c r="IB215" s="17" t="s">
        <v>364</v>
      </c>
      <c r="IC215" s="17" t="s">
        <v>525</v>
      </c>
      <c r="IE215" s="18"/>
      <c r="IF215" s="18"/>
      <c r="IG215" s="18"/>
      <c r="IH215" s="18"/>
      <c r="II215" s="18"/>
    </row>
    <row r="216" spans="1:243" s="17" customFormat="1" ht="15">
      <c r="A216" s="23">
        <v>3.03</v>
      </c>
      <c r="B216" s="60" t="s">
        <v>365</v>
      </c>
      <c r="C216" s="56" t="s">
        <v>524</v>
      </c>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IA216" s="17">
        <v>3.03</v>
      </c>
      <c r="IB216" s="17" t="s">
        <v>365</v>
      </c>
      <c r="IC216" s="17" t="s">
        <v>524</v>
      </c>
      <c r="IE216" s="18"/>
      <c r="IF216" s="18"/>
      <c r="IG216" s="18"/>
      <c r="IH216" s="18"/>
      <c r="II216" s="18"/>
    </row>
    <row r="217" spans="1:243" s="17" customFormat="1" ht="30">
      <c r="A217" s="23">
        <v>3.04</v>
      </c>
      <c r="B217" s="60" t="s">
        <v>366</v>
      </c>
      <c r="C217" s="56" t="s">
        <v>523</v>
      </c>
      <c r="D217" s="58">
        <v>4</v>
      </c>
      <c r="E217" s="58" t="s">
        <v>439</v>
      </c>
      <c r="F217" s="46">
        <v>74.7</v>
      </c>
      <c r="G217" s="47"/>
      <c r="H217" s="47"/>
      <c r="I217" s="48" t="s">
        <v>38</v>
      </c>
      <c r="J217" s="49">
        <f t="shared" si="12"/>
        <v>1</v>
      </c>
      <c r="K217" s="47" t="s">
        <v>39</v>
      </c>
      <c r="L217" s="47" t="s">
        <v>4</v>
      </c>
      <c r="M217" s="50"/>
      <c r="N217" s="47"/>
      <c r="O217" s="47"/>
      <c r="P217" s="51"/>
      <c r="Q217" s="47"/>
      <c r="R217" s="47"/>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2">
        <f t="shared" si="13"/>
        <v>298.8</v>
      </c>
      <c r="BB217" s="53">
        <f t="shared" si="14"/>
        <v>298.8</v>
      </c>
      <c r="BC217" s="54" t="str">
        <f t="shared" si="15"/>
        <v>INR  Two Hundred &amp; Ninety Eight  and Paise Eighty Only</v>
      </c>
      <c r="IA217" s="17">
        <v>3.04</v>
      </c>
      <c r="IB217" s="17" t="s">
        <v>366</v>
      </c>
      <c r="IC217" s="17" t="s">
        <v>523</v>
      </c>
      <c r="ID217" s="17">
        <v>4</v>
      </c>
      <c r="IE217" s="18" t="s">
        <v>439</v>
      </c>
      <c r="IF217" s="18"/>
      <c r="IG217" s="18"/>
      <c r="IH217" s="18"/>
      <c r="II217" s="18"/>
    </row>
    <row r="218" spans="1:243" s="17" customFormat="1" ht="135">
      <c r="A218" s="23">
        <v>3.05</v>
      </c>
      <c r="B218" s="60" t="s">
        <v>367</v>
      </c>
      <c r="C218" s="56" t="s">
        <v>522</v>
      </c>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IA218" s="17">
        <v>3.05</v>
      </c>
      <c r="IB218" s="17" t="s">
        <v>367</v>
      </c>
      <c r="IC218" s="17" t="s">
        <v>522</v>
      </c>
      <c r="IE218" s="18"/>
      <c r="IF218" s="18"/>
      <c r="IG218" s="18"/>
      <c r="IH218" s="18"/>
      <c r="II218" s="18"/>
    </row>
    <row r="219" spans="1:243" s="17" customFormat="1" ht="30">
      <c r="A219" s="23">
        <v>3.06</v>
      </c>
      <c r="B219" s="60" t="s">
        <v>368</v>
      </c>
      <c r="C219" s="56" t="s">
        <v>521</v>
      </c>
      <c r="D219" s="58">
        <v>3</v>
      </c>
      <c r="E219" s="58" t="s">
        <v>439</v>
      </c>
      <c r="F219" s="46">
        <v>1501.23</v>
      </c>
      <c r="G219" s="47"/>
      <c r="H219" s="47"/>
      <c r="I219" s="48" t="s">
        <v>38</v>
      </c>
      <c r="J219" s="49">
        <f t="shared" si="12"/>
        <v>1</v>
      </c>
      <c r="K219" s="47" t="s">
        <v>39</v>
      </c>
      <c r="L219" s="47" t="s">
        <v>4</v>
      </c>
      <c r="M219" s="50"/>
      <c r="N219" s="47"/>
      <c r="O219" s="47"/>
      <c r="P219" s="51"/>
      <c r="Q219" s="47"/>
      <c r="R219" s="47"/>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2">
        <f t="shared" si="13"/>
        <v>4503.69</v>
      </c>
      <c r="BB219" s="53">
        <f t="shared" si="14"/>
        <v>4503.69</v>
      </c>
      <c r="BC219" s="54" t="str">
        <f t="shared" si="15"/>
        <v>INR  Four Thousand Five Hundred &amp; Three  and Paise Sixty Nine Only</v>
      </c>
      <c r="IA219" s="17">
        <v>3.06</v>
      </c>
      <c r="IB219" s="17" t="s">
        <v>368</v>
      </c>
      <c r="IC219" s="17" t="s">
        <v>521</v>
      </c>
      <c r="ID219" s="17">
        <v>3</v>
      </c>
      <c r="IE219" s="18" t="s">
        <v>439</v>
      </c>
      <c r="IF219" s="18"/>
      <c r="IG219" s="18"/>
      <c r="IH219" s="18"/>
      <c r="II219" s="18"/>
    </row>
    <row r="220" spans="1:243" s="17" customFormat="1" ht="45">
      <c r="A220" s="23">
        <v>3.07</v>
      </c>
      <c r="B220" s="60" t="s">
        <v>369</v>
      </c>
      <c r="C220" s="56" t="s">
        <v>520</v>
      </c>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IA220" s="17">
        <v>3.07</v>
      </c>
      <c r="IB220" s="17" t="s">
        <v>369</v>
      </c>
      <c r="IC220" s="17" t="s">
        <v>520</v>
      </c>
      <c r="IE220" s="18"/>
      <c r="IF220" s="18"/>
      <c r="IG220" s="18"/>
      <c r="IH220" s="18"/>
      <c r="II220" s="18"/>
    </row>
    <row r="221" spans="1:243" s="17" customFormat="1" ht="30">
      <c r="A221" s="23">
        <v>3.08</v>
      </c>
      <c r="B221" s="60" t="s">
        <v>370</v>
      </c>
      <c r="C221" s="56" t="s">
        <v>519</v>
      </c>
      <c r="D221" s="58">
        <v>10</v>
      </c>
      <c r="E221" s="58" t="s">
        <v>439</v>
      </c>
      <c r="F221" s="46">
        <v>17.23</v>
      </c>
      <c r="G221" s="47"/>
      <c r="H221" s="47"/>
      <c r="I221" s="48" t="s">
        <v>38</v>
      </c>
      <c r="J221" s="49">
        <f t="shared" si="12"/>
        <v>1</v>
      </c>
      <c r="K221" s="47" t="s">
        <v>39</v>
      </c>
      <c r="L221" s="47" t="s">
        <v>4</v>
      </c>
      <c r="M221" s="50"/>
      <c r="N221" s="47"/>
      <c r="O221" s="47"/>
      <c r="P221" s="51"/>
      <c r="Q221" s="47"/>
      <c r="R221" s="47"/>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2">
        <f t="shared" si="13"/>
        <v>172.3</v>
      </c>
      <c r="BB221" s="53">
        <f t="shared" si="14"/>
        <v>172.3</v>
      </c>
      <c r="BC221" s="54" t="str">
        <f t="shared" si="15"/>
        <v>INR  One Hundred &amp; Seventy Two  and Paise Thirty Only</v>
      </c>
      <c r="IA221" s="17">
        <v>3.08</v>
      </c>
      <c r="IB221" s="17" t="s">
        <v>370</v>
      </c>
      <c r="IC221" s="17" t="s">
        <v>519</v>
      </c>
      <c r="ID221" s="17">
        <v>10</v>
      </c>
      <c r="IE221" s="18" t="s">
        <v>439</v>
      </c>
      <c r="IF221" s="18"/>
      <c r="IG221" s="18"/>
      <c r="IH221" s="18"/>
      <c r="II221" s="18"/>
    </row>
    <row r="222" spans="1:243" s="17" customFormat="1" ht="30">
      <c r="A222" s="23">
        <v>3.09</v>
      </c>
      <c r="B222" s="60" t="s">
        <v>371</v>
      </c>
      <c r="C222" s="56" t="s">
        <v>518</v>
      </c>
      <c r="D222" s="58">
        <v>6</v>
      </c>
      <c r="E222" s="58" t="s">
        <v>439</v>
      </c>
      <c r="F222" s="46">
        <v>22.45</v>
      </c>
      <c r="G222" s="47"/>
      <c r="H222" s="47"/>
      <c r="I222" s="48" t="s">
        <v>38</v>
      </c>
      <c r="J222" s="49">
        <f t="shared" si="12"/>
        <v>1</v>
      </c>
      <c r="K222" s="47" t="s">
        <v>39</v>
      </c>
      <c r="L222" s="47" t="s">
        <v>4</v>
      </c>
      <c r="M222" s="50"/>
      <c r="N222" s="47"/>
      <c r="O222" s="47"/>
      <c r="P222" s="51"/>
      <c r="Q222" s="47"/>
      <c r="R222" s="47"/>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2">
        <f t="shared" si="13"/>
        <v>134.7</v>
      </c>
      <c r="BB222" s="53">
        <f t="shared" si="14"/>
        <v>134.7</v>
      </c>
      <c r="BC222" s="54" t="str">
        <f t="shared" si="15"/>
        <v>INR  One Hundred &amp; Thirty Four  and Paise Seventy Only</v>
      </c>
      <c r="IA222" s="17">
        <v>3.09</v>
      </c>
      <c r="IB222" s="17" t="s">
        <v>371</v>
      </c>
      <c r="IC222" s="17" t="s">
        <v>518</v>
      </c>
      <c r="ID222" s="17">
        <v>6</v>
      </c>
      <c r="IE222" s="18" t="s">
        <v>439</v>
      </c>
      <c r="IF222" s="18"/>
      <c r="IG222" s="18"/>
      <c r="IH222" s="18"/>
      <c r="II222" s="18"/>
    </row>
    <row r="223" spans="1:243" s="17" customFormat="1" ht="30">
      <c r="A223" s="23">
        <v>3.1</v>
      </c>
      <c r="B223" s="60" t="s">
        <v>372</v>
      </c>
      <c r="C223" s="56" t="s">
        <v>517</v>
      </c>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IA223" s="17">
        <v>3.1</v>
      </c>
      <c r="IB223" s="17" t="s">
        <v>372</v>
      </c>
      <c r="IC223" s="17" t="s">
        <v>517</v>
      </c>
      <c r="IE223" s="18"/>
      <c r="IF223" s="18"/>
      <c r="IG223" s="18"/>
      <c r="IH223" s="18"/>
      <c r="II223" s="18"/>
    </row>
    <row r="224" spans="1:243" s="17" customFormat="1" ht="30">
      <c r="A224" s="23">
        <v>3.11</v>
      </c>
      <c r="B224" s="60" t="s">
        <v>370</v>
      </c>
      <c r="C224" s="56" t="s">
        <v>516</v>
      </c>
      <c r="D224" s="58">
        <v>221.5</v>
      </c>
      <c r="E224" s="58" t="s">
        <v>439</v>
      </c>
      <c r="F224" s="46">
        <v>8.42</v>
      </c>
      <c r="G224" s="47"/>
      <c r="H224" s="47"/>
      <c r="I224" s="48" t="s">
        <v>38</v>
      </c>
      <c r="J224" s="49">
        <f t="shared" si="12"/>
        <v>1</v>
      </c>
      <c r="K224" s="47" t="s">
        <v>39</v>
      </c>
      <c r="L224" s="47" t="s">
        <v>4</v>
      </c>
      <c r="M224" s="50"/>
      <c r="N224" s="47"/>
      <c r="O224" s="47"/>
      <c r="P224" s="51"/>
      <c r="Q224" s="47"/>
      <c r="R224" s="47"/>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2">
        <f t="shared" si="13"/>
        <v>1865.03</v>
      </c>
      <c r="BB224" s="53">
        <f t="shared" si="14"/>
        <v>1865.03</v>
      </c>
      <c r="BC224" s="54" t="str">
        <f t="shared" si="15"/>
        <v>INR  One Thousand Eight Hundred &amp; Sixty Five  and Paise Three Only</v>
      </c>
      <c r="IA224" s="17">
        <v>3.11</v>
      </c>
      <c r="IB224" s="17" t="s">
        <v>370</v>
      </c>
      <c r="IC224" s="17" t="s">
        <v>516</v>
      </c>
      <c r="ID224" s="17">
        <v>221.5</v>
      </c>
      <c r="IE224" s="18" t="s">
        <v>439</v>
      </c>
      <c r="IF224" s="18"/>
      <c r="IG224" s="18"/>
      <c r="IH224" s="18"/>
      <c r="II224" s="18"/>
    </row>
    <row r="225" spans="1:243" s="17" customFormat="1" ht="30">
      <c r="A225" s="23">
        <v>3.12</v>
      </c>
      <c r="B225" s="60" t="s">
        <v>373</v>
      </c>
      <c r="C225" s="56" t="s">
        <v>515</v>
      </c>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IA225" s="17">
        <v>3.12</v>
      </c>
      <c r="IB225" s="17" t="s">
        <v>373</v>
      </c>
      <c r="IC225" s="17" t="s">
        <v>515</v>
      </c>
      <c r="IE225" s="18"/>
      <c r="IF225" s="18"/>
      <c r="IG225" s="18"/>
      <c r="IH225" s="18"/>
      <c r="II225" s="18"/>
    </row>
    <row r="226" spans="1:243" s="17" customFormat="1" ht="30">
      <c r="A226" s="23">
        <v>3.13</v>
      </c>
      <c r="B226" s="60" t="s">
        <v>371</v>
      </c>
      <c r="C226" s="56" t="s">
        <v>514</v>
      </c>
      <c r="D226" s="58">
        <v>10</v>
      </c>
      <c r="E226" s="58" t="s">
        <v>439</v>
      </c>
      <c r="F226" s="46">
        <v>13.37</v>
      </c>
      <c r="G226" s="47"/>
      <c r="H226" s="47"/>
      <c r="I226" s="48" t="s">
        <v>38</v>
      </c>
      <c r="J226" s="49">
        <f t="shared" si="12"/>
        <v>1</v>
      </c>
      <c r="K226" s="47" t="s">
        <v>39</v>
      </c>
      <c r="L226" s="47" t="s">
        <v>4</v>
      </c>
      <c r="M226" s="50"/>
      <c r="N226" s="47"/>
      <c r="O226" s="47"/>
      <c r="P226" s="51"/>
      <c r="Q226" s="47"/>
      <c r="R226" s="47"/>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2">
        <f t="shared" si="13"/>
        <v>133.7</v>
      </c>
      <c r="BB226" s="53">
        <f t="shared" si="14"/>
        <v>133.7</v>
      </c>
      <c r="BC226" s="54" t="str">
        <f t="shared" si="15"/>
        <v>INR  One Hundred &amp; Thirty Three  and Paise Seventy Only</v>
      </c>
      <c r="IA226" s="17">
        <v>3.13</v>
      </c>
      <c r="IB226" s="17" t="s">
        <v>371</v>
      </c>
      <c r="IC226" s="17" t="s">
        <v>514</v>
      </c>
      <c r="ID226" s="17">
        <v>10</v>
      </c>
      <c r="IE226" s="18" t="s">
        <v>439</v>
      </c>
      <c r="IF226" s="18"/>
      <c r="IG226" s="18"/>
      <c r="IH226" s="18"/>
      <c r="II226" s="18"/>
    </row>
    <row r="227" spans="1:243" s="17" customFormat="1" ht="30">
      <c r="A227" s="23">
        <v>3.14</v>
      </c>
      <c r="B227" s="60" t="s">
        <v>374</v>
      </c>
      <c r="C227" s="56" t="s">
        <v>513</v>
      </c>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IA227" s="17">
        <v>3.14</v>
      </c>
      <c r="IB227" s="17" t="s">
        <v>374</v>
      </c>
      <c r="IC227" s="17" t="s">
        <v>513</v>
      </c>
      <c r="IE227" s="18"/>
      <c r="IF227" s="18"/>
      <c r="IG227" s="18"/>
      <c r="IH227" s="18"/>
      <c r="II227" s="18"/>
    </row>
    <row r="228" spans="1:243" s="17" customFormat="1" ht="30">
      <c r="A228" s="23">
        <v>3.15</v>
      </c>
      <c r="B228" s="60" t="s">
        <v>371</v>
      </c>
      <c r="C228" s="56" t="s">
        <v>512</v>
      </c>
      <c r="D228" s="58">
        <v>10</v>
      </c>
      <c r="E228" s="58" t="s">
        <v>439</v>
      </c>
      <c r="F228" s="46">
        <v>143.88</v>
      </c>
      <c r="G228" s="47"/>
      <c r="H228" s="47"/>
      <c r="I228" s="48" t="s">
        <v>38</v>
      </c>
      <c r="J228" s="49">
        <f t="shared" si="12"/>
        <v>1</v>
      </c>
      <c r="K228" s="47" t="s">
        <v>39</v>
      </c>
      <c r="L228" s="47" t="s">
        <v>4</v>
      </c>
      <c r="M228" s="50"/>
      <c r="N228" s="47"/>
      <c r="O228" s="47"/>
      <c r="P228" s="51"/>
      <c r="Q228" s="47"/>
      <c r="R228" s="47"/>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2">
        <f t="shared" si="13"/>
        <v>1438.8</v>
      </c>
      <c r="BB228" s="53">
        <f t="shared" si="14"/>
        <v>1438.8</v>
      </c>
      <c r="BC228" s="54" t="str">
        <f t="shared" si="15"/>
        <v>INR  One Thousand Four Hundred &amp; Thirty Eight  and Paise Eighty Only</v>
      </c>
      <c r="IA228" s="17">
        <v>3.15</v>
      </c>
      <c r="IB228" s="17" t="s">
        <v>371</v>
      </c>
      <c r="IC228" s="17" t="s">
        <v>512</v>
      </c>
      <c r="ID228" s="17">
        <v>10</v>
      </c>
      <c r="IE228" s="18" t="s">
        <v>439</v>
      </c>
      <c r="IF228" s="18"/>
      <c r="IG228" s="18"/>
      <c r="IH228" s="18"/>
      <c r="II228" s="18"/>
    </row>
    <row r="229" spans="1:243" s="17" customFormat="1" ht="30">
      <c r="A229" s="23">
        <v>3.16</v>
      </c>
      <c r="B229" s="60" t="s">
        <v>375</v>
      </c>
      <c r="C229" s="56" t="s">
        <v>511</v>
      </c>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IA229" s="17">
        <v>3.16</v>
      </c>
      <c r="IB229" s="17" t="s">
        <v>375</v>
      </c>
      <c r="IC229" s="17" t="s">
        <v>511</v>
      </c>
      <c r="IE229" s="18"/>
      <c r="IF229" s="18"/>
      <c r="IG229" s="18"/>
      <c r="IH229" s="18"/>
      <c r="II229" s="18"/>
    </row>
    <row r="230" spans="1:243" s="17" customFormat="1" ht="30">
      <c r="A230" s="23">
        <v>3.17</v>
      </c>
      <c r="B230" s="60" t="s">
        <v>366</v>
      </c>
      <c r="C230" s="56" t="s">
        <v>510</v>
      </c>
      <c r="D230" s="58">
        <v>4</v>
      </c>
      <c r="E230" s="58" t="s">
        <v>439</v>
      </c>
      <c r="F230" s="46">
        <v>229.99</v>
      </c>
      <c r="G230" s="47"/>
      <c r="H230" s="47"/>
      <c r="I230" s="48" t="s">
        <v>38</v>
      </c>
      <c r="J230" s="49">
        <f t="shared" si="12"/>
        <v>1</v>
      </c>
      <c r="K230" s="47" t="s">
        <v>39</v>
      </c>
      <c r="L230" s="47" t="s">
        <v>4</v>
      </c>
      <c r="M230" s="50"/>
      <c r="N230" s="47"/>
      <c r="O230" s="47"/>
      <c r="P230" s="51"/>
      <c r="Q230" s="47"/>
      <c r="R230" s="47"/>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2">
        <f t="shared" si="13"/>
        <v>919.96</v>
      </c>
      <c r="BB230" s="53">
        <f t="shared" si="14"/>
        <v>919.96</v>
      </c>
      <c r="BC230" s="54" t="str">
        <f t="shared" si="15"/>
        <v>INR  Nine Hundred &amp; Nineteen  and Paise Ninety Six Only</v>
      </c>
      <c r="IA230" s="17">
        <v>3.17</v>
      </c>
      <c r="IB230" s="17" t="s">
        <v>366</v>
      </c>
      <c r="IC230" s="17" t="s">
        <v>510</v>
      </c>
      <c r="ID230" s="17">
        <v>4</v>
      </c>
      <c r="IE230" s="18" t="s">
        <v>439</v>
      </c>
      <c r="IF230" s="18"/>
      <c r="IG230" s="18"/>
      <c r="IH230" s="18"/>
      <c r="II230" s="18"/>
    </row>
    <row r="231" spans="1:243" s="17" customFormat="1" ht="30">
      <c r="A231" s="23">
        <v>3.18</v>
      </c>
      <c r="B231" s="60" t="s">
        <v>359</v>
      </c>
      <c r="C231" s="56" t="s">
        <v>509</v>
      </c>
      <c r="D231" s="58">
        <v>5</v>
      </c>
      <c r="E231" s="58" t="s">
        <v>439</v>
      </c>
      <c r="F231" s="46">
        <v>253.44</v>
      </c>
      <c r="G231" s="47"/>
      <c r="H231" s="47"/>
      <c r="I231" s="48" t="s">
        <v>38</v>
      </c>
      <c r="J231" s="49">
        <f t="shared" si="12"/>
        <v>1</v>
      </c>
      <c r="K231" s="47" t="s">
        <v>39</v>
      </c>
      <c r="L231" s="47" t="s">
        <v>4</v>
      </c>
      <c r="M231" s="50"/>
      <c r="N231" s="47"/>
      <c r="O231" s="47"/>
      <c r="P231" s="51"/>
      <c r="Q231" s="47"/>
      <c r="R231" s="47"/>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2">
        <f t="shared" si="13"/>
        <v>1267.2</v>
      </c>
      <c r="BB231" s="53">
        <f t="shared" si="14"/>
        <v>1267.2</v>
      </c>
      <c r="BC231" s="54" t="str">
        <f t="shared" si="15"/>
        <v>INR  One Thousand Two Hundred &amp; Sixty Seven  and Paise Twenty Only</v>
      </c>
      <c r="IA231" s="17">
        <v>3.18</v>
      </c>
      <c r="IB231" s="17" t="s">
        <v>359</v>
      </c>
      <c r="IC231" s="17" t="s">
        <v>509</v>
      </c>
      <c r="ID231" s="17">
        <v>5</v>
      </c>
      <c r="IE231" s="18" t="s">
        <v>439</v>
      </c>
      <c r="IF231" s="18"/>
      <c r="IG231" s="18"/>
      <c r="IH231" s="18"/>
      <c r="II231" s="18"/>
    </row>
    <row r="232" spans="1:243" s="17" customFormat="1" ht="30">
      <c r="A232" s="23">
        <v>3.19</v>
      </c>
      <c r="B232" s="60" t="s">
        <v>358</v>
      </c>
      <c r="C232" s="56" t="s">
        <v>508</v>
      </c>
      <c r="D232" s="58">
        <v>19</v>
      </c>
      <c r="E232" s="58" t="s">
        <v>439</v>
      </c>
      <c r="F232" s="46">
        <v>323.85</v>
      </c>
      <c r="G232" s="47"/>
      <c r="H232" s="47"/>
      <c r="I232" s="48" t="s">
        <v>38</v>
      </c>
      <c r="J232" s="49">
        <f t="shared" si="12"/>
        <v>1</v>
      </c>
      <c r="K232" s="47" t="s">
        <v>39</v>
      </c>
      <c r="L232" s="47" t="s">
        <v>4</v>
      </c>
      <c r="M232" s="50"/>
      <c r="N232" s="47"/>
      <c r="O232" s="47"/>
      <c r="P232" s="51"/>
      <c r="Q232" s="47"/>
      <c r="R232" s="47"/>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2">
        <f t="shared" si="13"/>
        <v>6153.15</v>
      </c>
      <c r="BB232" s="53">
        <f t="shared" si="14"/>
        <v>6153.15</v>
      </c>
      <c r="BC232" s="54" t="str">
        <f t="shared" si="15"/>
        <v>INR  Six Thousand One Hundred &amp; Fifty Three  and Paise Fifteen Only</v>
      </c>
      <c r="IA232" s="17">
        <v>3.19</v>
      </c>
      <c r="IB232" s="17" t="s">
        <v>358</v>
      </c>
      <c r="IC232" s="17" t="s">
        <v>508</v>
      </c>
      <c r="ID232" s="17">
        <v>19</v>
      </c>
      <c r="IE232" s="18" t="s">
        <v>439</v>
      </c>
      <c r="IF232" s="18"/>
      <c r="IG232" s="18"/>
      <c r="IH232" s="18"/>
      <c r="II232" s="18"/>
    </row>
    <row r="233" spans="1:243" s="17" customFormat="1" ht="30">
      <c r="A233" s="23">
        <v>3.2</v>
      </c>
      <c r="B233" s="60" t="s">
        <v>376</v>
      </c>
      <c r="C233" s="56" t="s">
        <v>507</v>
      </c>
      <c r="D233" s="58">
        <v>10</v>
      </c>
      <c r="E233" s="58" t="s">
        <v>439</v>
      </c>
      <c r="F233" s="46">
        <v>359.01</v>
      </c>
      <c r="G233" s="47"/>
      <c r="H233" s="47"/>
      <c r="I233" s="48" t="s">
        <v>38</v>
      </c>
      <c r="J233" s="49">
        <f t="shared" si="12"/>
        <v>1</v>
      </c>
      <c r="K233" s="47" t="s">
        <v>39</v>
      </c>
      <c r="L233" s="47" t="s">
        <v>4</v>
      </c>
      <c r="M233" s="50"/>
      <c r="N233" s="47"/>
      <c r="O233" s="47"/>
      <c r="P233" s="51"/>
      <c r="Q233" s="47"/>
      <c r="R233" s="47"/>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2">
        <f t="shared" si="13"/>
        <v>3590.1</v>
      </c>
      <c r="BB233" s="53">
        <f t="shared" si="14"/>
        <v>3590.1</v>
      </c>
      <c r="BC233" s="54" t="str">
        <f t="shared" si="15"/>
        <v>INR  Three Thousand Five Hundred &amp; Ninety  and Paise Ten Only</v>
      </c>
      <c r="IA233" s="17">
        <v>3.2</v>
      </c>
      <c r="IB233" s="17" t="s">
        <v>376</v>
      </c>
      <c r="IC233" s="17" t="s">
        <v>507</v>
      </c>
      <c r="ID233" s="17">
        <v>10</v>
      </c>
      <c r="IE233" s="18" t="s">
        <v>439</v>
      </c>
      <c r="IF233" s="18"/>
      <c r="IG233" s="18"/>
      <c r="IH233" s="18"/>
      <c r="II233" s="18"/>
    </row>
    <row r="234" spans="1:243" s="17" customFormat="1" ht="30">
      <c r="A234" s="23">
        <v>3.21</v>
      </c>
      <c r="B234" s="60" t="s">
        <v>361</v>
      </c>
      <c r="C234" s="56" t="s">
        <v>506</v>
      </c>
      <c r="D234" s="58">
        <v>6</v>
      </c>
      <c r="E234" s="58" t="s">
        <v>439</v>
      </c>
      <c r="F234" s="46">
        <v>458.75</v>
      </c>
      <c r="G234" s="47"/>
      <c r="H234" s="47"/>
      <c r="I234" s="48" t="s">
        <v>38</v>
      </c>
      <c r="J234" s="49">
        <f t="shared" si="12"/>
        <v>1</v>
      </c>
      <c r="K234" s="47" t="s">
        <v>39</v>
      </c>
      <c r="L234" s="47" t="s">
        <v>4</v>
      </c>
      <c r="M234" s="50"/>
      <c r="N234" s="47"/>
      <c r="O234" s="47"/>
      <c r="P234" s="51"/>
      <c r="Q234" s="47"/>
      <c r="R234" s="47"/>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2">
        <f t="shared" si="13"/>
        <v>2752.5</v>
      </c>
      <c r="BB234" s="53">
        <f t="shared" si="14"/>
        <v>2752.5</v>
      </c>
      <c r="BC234" s="54" t="str">
        <f t="shared" si="15"/>
        <v>INR  Two Thousand Seven Hundred &amp; Fifty Two  and Paise Fifty Only</v>
      </c>
      <c r="IA234" s="17">
        <v>3.21</v>
      </c>
      <c r="IB234" s="17" t="s">
        <v>361</v>
      </c>
      <c r="IC234" s="17" t="s">
        <v>506</v>
      </c>
      <c r="ID234" s="17">
        <v>6</v>
      </c>
      <c r="IE234" s="18" t="s">
        <v>439</v>
      </c>
      <c r="IF234" s="18"/>
      <c r="IG234" s="18"/>
      <c r="IH234" s="18"/>
      <c r="II234" s="18"/>
    </row>
    <row r="235" spans="1:243" s="17" customFormat="1" ht="30">
      <c r="A235" s="23">
        <v>3.22</v>
      </c>
      <c r="B235" s="60" t="s">
        <v>377</v>
      </c>
      <c r="C235" s="56" t="s">
        <v>505</v>
      </c>
      <c r="D235" s="58">
        <v>2</v>
      </c>
      <c r="E235" s="58" t="s">
        <v>439</v>
      </c>
      <c r="F235" s="46">
        <v>619.64</v>
      </c>
      <c r="G235" s="47"/>
      <c r="H235" s="47"/>
      <c r="I235" s="48" t="s">
        <v>38</v>
      </c>
      <c r="J235" s="49">
        <f t="shared" si="12"/>
        <v>1</v>
      </c>
      <c r="K235" s="47" t="s">
        <v>39</v>
      </c>
      <c r="L235" s="47" t="s">
        <v>4</v>
      </c>
      <c r="M235" s="50"/>
      <c r="N235" s="47"/>
      <c r="O235" s="47"/>
      <c r="P235" s="51"/>
      <c r="Q235" s="47"/>
      <c r="R235" s="47"/>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2">
        <f t="shared" si="13"/>
        <v>1239.28</v>
      </c>
      <c r="BB235" s="53">
        <f t="shared" si="14"/>
        <v>1239.28</v>
      </c>
      <c r="BC235" s="54" t="str">
        <f t="shared" si="15"/>
        <v>INR  One Thousand Two Hundred &amp; Thirty Nine  and Paise Twenty Eight Only</v>
      </c>
      <c r="IA235" s="17">
        <v>3.22</v>
      </c>
      <c r="IB235" s="17" t="s">
        <v>377</v>
      </c>
      <c r="IC235" s="17" t="s">
        <v>505</v>
      </c>
      <c r="ID235" s="17">
        <v>2</v>
      </c>
      <c r="IE235" s="18" t="s">
        <v>439</v>
      </c>
      <c r="IF235" s="18"/>
      <c r="IG235" s="18"/>
      <c r="IH235" s="18"/>
      <c r="II235" s="18"/>
    </row>
    <row r="236" spans="1:243" s="17" customFormat="1" ht="60">
      <c r="A236" s="23">
        <v>3.23</v>
      </c>
      <c r="B236" s="60" t="s">
        <v>378</v>
      </c>
      <c r="C236" s="56" t="s">
        <v>504</v>
      </c>
      <c r="D236" s="58">
        <v>750</v>
      </c>
      <c r="E236" s="58" t="s">
        <v>439</v>
      </c>
      <c r="F236" s="46">
        <v>8.51</v>
      </c>
      <c r="G236" s="47"/>
      <c r="H236" s="47"/>
      <c r="I236" s="48" t="s">
        <v>38</v>
      </c>
      <c r="J236" s="49">
        <f t="shared" si="12"/>
        <v>1</v>
      </c>
      <c r="K236" s="47" t="s">
        <v>39</v>
      </c>
      <c r="L236" s="47" t="s">
        <v>4</v>
      </c>
      <c r="M236" s="50"/>
      <c r="N236" s="47"/>
      <c r="O236" s="47"/>
      <c r="P236" s="51"/>
      <c r="Q236" s="47"/>
      <c r="R236" s="47"/>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2">
        <f t="shared" si="13"/>
        <v>6382.5</v>
      </c>
      <c r="BB236" s="53">
        <f t="shared" si="14"/>
        <v>6382.5</v>
      </c>
      <c r="BC236" s="54" t="str">
        <f t="shared" si="15"/>
        <v>INR  Six Thousand Three Hundred &amp; Eighty Two  and Paise Fifty Only</v>
      </c>
      <c r="IA236" s="17">
        <v>3.23</v>
      </c>
      <c r="IB236" s="17" t="s">
        <v>378</v>
      </c>
      <c r="IC236" s="17" t="s">
        <v>504</v>
      </c>
      <c r="ID236" s="17">
        <v>750</v>
      </c>
      <c r="IE236" s="18" t="s">
        <v>439</v>
      </c>
      <c r="IF236" s="18"/>
      <c r="IG236" s="18"/>
      <c r="IH236" s="18"/>
      <c r="II236" s="18"/>
    </row>
    <row r="237" spans="1:243" s="17" customFormat="1" ht="30">
      <c r="A237" s="23">
        <v>3.24</v>
      </c>
      <c r="B237" s="60" t="s">
        <v>379</v>
      </c>
      <c r="C237" s="56" t="s">
        <v>503</v>
      </c>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IA237" s="17">
        <v>3.24</v>
      </c>
      <c r="IB237" s="17" t="s">
        <v>379</v>
      </c>
      <c r="IC237" s="17" t="s">
        <v>503</v>
      </c>
      <c r="IE237" s="18"/>
      <c r="IF237" s="18"/>
      <c r="IG237" s="18"/>
      <c r="IH237" s="18"/>
      <c r="II237" s="18"/>
    </row>
    <row r="238" spans="1:243" s="17" customFormat="1" ht="30">
      <c r="A238" s="23">
        <v>3.25</v>
      </c>
      <c r="B238" s="60" t="s">
        <v>366</v>
      </c>
      <c r="C238" s="56" t="s">
        <v>502</v>
      </c>
      <c r="D238" s="58">
        <v>4</v>
      </c>
      <c r="E238" s="58" t="s">
        <v>439</v>
      </c>
      <c r="F238" s="46">
        <v>380.71</v>
      </c>
      <c r="G238" s="47"/>
      <c r="H238" s="47"/>
      <c r="I238" s="48" t="s">
        <v>38</v>
      </c>
      <c r="J238" s="49">
        <f t="shared" si="12"/>
        <v>1</v>
      </c>
      <c r="K238" s="47" t="s">
        <v>39</v>
      </c>
      <c r="L238" s="47" t="s">
        <v>4</v>
      </c>
      <c r="M238" s="50"/>
      <c r="N238" s="47"/>
      <c r="O238" s="47"/>
      <c r="P238" s="51"/>
      <c r="Q238" s="47"/>
      <c r="R238" s="47"/>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2">
        <f t="shared" si="13"/>
        <v>1522.84</v>
      </c>
      <c r="BB238" s="53">
        <f t="shared" si="14"/>
        <v>1522.84</v>
      </c>
      <c r="BC238" s="54" t="str">
        <f t="shared" si="15"/>
        <v>INR  One Thousand Five Hundred &amp; Twenty Two  and Paise Eighty Four Only</v>
      </c>
      <c r="IA238" s="17">
        <v>3.25</v>
      </c>
      <c r="IB238" s="17" t="s">
        <v>366</v>
      </c>
      <c r="IC238" s="17" t="s">
        <v>502</v>
      </c>
      <c r="ID238" s="17">
        <v>4</v>
      </c>
      <c r="IE238" s="18" t="s">
        <v>439</v>
      </c>
      <c r="IF238" s="18"/>
      <c r="IG238" s="18"/>
      <c r="IH238" s="18"/>
      <c r="II238" s="18"/>
    </row>
    <row r="239" spans="1:243" s="17" customFormat="1" ht="30">
      <c r="A239" s="23">
        <v>3.26</v>
      </c>
      <c r="B239" s="60" t="s">
        <v>380</v>
      </c>
      <c r="C239" s="56" t="s">
        <v>501</v>
      </c>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IA239" s="17">
        <v>3.26</v>
      </c>
      <c r="IB239" s="17" t="s">
        <v>380</v>
      </c>
      <c r="IC239" s="17" t="s">
        <v>501</v>
      </c>
      <c r="IE239" s="18"/>
      <c r="IF239" s="18"/>
      <c r="IG239" s="18"/>
      <c r="IH239" s="18"/>
      <c r="II239" s="18"/>
    </row>
    <row r="240" spans="1:243" s="17" customFormat="1" ht="30">
      <c r="A240" s="23">
        <v>3.27</v>
      </c>
      <c r="B240" s="60" t="s">
        <v>366</v>
      </c>
      <c r="C240" s="56" t="s">
        <v>500</v>
      </c>
      <c r="D240" s="58">
        <v>8</v>
      </c>
      <c r="E240" s="58" t="s">
        <v>439</v>
      </c>
      <c r="F240" s="46">
        <v>621.13</v>
      </c>
      <c r="G240" s="47"/>
      <c r="H240" s="47"/>
      <c r="I240" s="48" t="s">
        <v>38</v>
      </c>
      <c r="J240" s="49">
        <f t="shared" si="12"/>
        <v>1</v>
      </c>
      <c r="K240" s="47" t="s">
        <v>39</v>
      </c>
      <c r="L240" s="47" t="s">
        <v>4</v>
      </c>
      <c r="M240" s="50"/>
      <c r="N240" s="47"/>
      <c r="O240" s="47"/>
      <c r="P240" s="51"/>
      <c r="Q240" s="47"/>
      <c r="R240" s="47"/>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2">
        <f t="shared" si="13"/>
        <v>4969.04</v>
      </c>
      <c r="BB240" s="53">
        <f t="shared" si="14"/>
        <v>4969.04</v>
      </c>
      <c r="BC240" s="54" t="str">
        <f t="shared" si="15"/>
        <v>INR  Four Thousand Nine Hundred &amp; Sixty Nine  and Paise Four Only</v>
      </c>
      <c r="IA240" s="17">
        <v>3.27</v>
      </c>
      <c r="IB240" s="17" t="s">
        <v>366</v>
      </c>
      <c r="IC240" s="17" t="s">
        <v>500</v>
      </c>
      <c r="ID240" s="17">
        <v>8</v>
      </c>
      <c r="IE240" s="18" t="s">
        <v>439</v>
      </c>
      <c r="IF240" s="18"/>
      <c r="IG240" s="18"/>
      <c r="IH240" s="18"/>
      <c r="II240" s="18"/>
    </row>
    <row r="241" spans="1:243" s="17" customFormat="1" ht="30">
      <c r="A241" s="23">
        <v>3.28</v>
      </c>
      <c r="B241" s="60" t="s">
        <v>381</v>
      </c>
      <c r="C241" s="56" t="s">
        <v>499</v>
      </c>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IA241" s="17">
        <v>3.28</v>
      </c>
      <c r="IB241" s="17" t="s">
        <v>381</v>
      </c>
      <c r="IC241" s="17" t="s">
        <v>499</v>
      </c>
      <c r="IE241" s="18"/>
      <c r="IF241" s="18"/>
      <c r="IG241" s="18"/>
      <c r="IH241" s="18"/>
      <c r="II241" s="18"/>
    </row>
    <row r="242" spans="1:243" s="17" customFormat="1" ht="30">
      <c r="A242" s="23">
        <v>3.29</v>
      </c>
      <c r="B242" s="60" t="s">
        <v>366</v>
      </c>
      <c r="C242" s="56" t="s">
        <v>498</v>
      </c>
      <c r="D242" s="58">
        <v>8</v>
      </c>
      <c r="E242" s="58" t="s">
        <v>439</v>
      </c>
      <c r="F242" s="46">
        <v>521.48</v>
      </c>
      <c r="G242" s="47"/>
      <c r="H242" s="47"/>
      <c r="I242" s="48" t="s">
        <v>38</v>
      </c>
      <c r="J242" s="49">
        <f t="shared" si="12"/>
        <v>1</v>
      </c>
      <c r="K242" s="47" t="s">
        <v>39</v>
      </c>
      <c r="L242" s="47" t="s">
        <v>4</v>
      </c>
      <c r="M242" s="50"/>
      <c r="N242" s="47"/>
      <c r="O242" s="47"/>
      <c r="P242" s="51"/>
      <c r="Q242" s="47"/>
      <c r="R242" s="47"/>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2">
        <f t="shared" si="13"/>
        <v>4171.84</v>
      </c>
      <c r="BB242" s="53">
        <f t="shared" si="14"/>
        <v>4171.84</v>
      </c>
      <c r="BC242" s="54" t="str">
        <f t="shared" si="15"/>
        <v>INR  Four Thousand One Hundred &amp; Seventy One  and Paise Eighty Four Only</v>
      </c>
      <c r="IA242" s="17">
        <v>3.29</v>
      </c>
      <c r="IB242" s="17" t="s">
        <v>366</v>
      </c>
      <c r="IC242" s="17" t="s">
        <v>498</v>
      </c>
      <c r="ID242" s="17">
        <v>8</v>
      </c>
      <c r="IE242" s="18" t="s">
        <v>439</v>
      </c>
      <c r="IF242" s="18"/>
      <c r="IG242" s="18"/>
      <c r="IH242" s="18"/>
      <c r="II242" s="18"/>
    </row>
    <row r="243" spans="1:243" s="17" customFormat="1" ht="30">
      <c r="A243" s="23">
        <v>3.3</v>
      </c>
      <c r="B243" s="60" t="s">
        <v>382</v>
      </c>
      <c r="C243" s="56" t="s">
        <v>497</v>
      </c>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IA243" s="17">
        <v>3.3</v>
      </c>
      <c r="IB243" s="17" t="s">
        <v>382</v>
      </c>
      <c r="IC243" s="17" t="s">
        <v>497</v>
      </c>
      <c r="IE243" s="18"/>
      <c r="IF243" s="18"/>
      <c r="IG243" s="18"/>
      <c r="IH243" s="18"/>
      <c r="II243" s="18"/>
    </row>
    <row r="244" spans="1:243" s="17" customFormat="1" ht="30">
      <c r="A244" s="23">
        <v>3.31</v>
      </c>
      <c r="B244" s="60" t="s">
        <v>383</v>
      </c>
      <c r="C244" s="56" t="s">
        <v>496</v>
      </c>
      <c r="D244" s="58">
        <v>24</v>
      </c>
      <c r="E244" s="58" t="s">
        <v>439</v>
      </c>
      <c r="F244" s="46">
        <v>438.71</v>
      </c>
      <c r="G244" s="47"/>
      <c r="H244" s="47"/>
      <c r="I244" s="48" t="s">
        <v>38</v>
      </c>
      <c r="J244" s="49">
        <f t="shared" si="12"/>
        <v>1</v>
      </c>
      <c r="K244" s="47" t="s">
        <v>39</v>
      </c>
      <c r="L244" s="47" t="s">
        <v>4</v>
      </c>
      <c r="M244" s="50"/>
      <c r="N244" s="47"/>
      <c r="O244" s="47"/>
      <c r="P244" s="51"/>
      <c r="Q244" s="47"/>
      <c r="R244" s="47"/>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2">
        <f t="shared" si="13"/>
        <v>10529.04</v>
      </c>
      <c r="BB244" s="53">
        <f t="shared" si="14"/>
        <v>10529.04</v>
      </c>
      <c r="BC244" s="54" t="str">
        <f t="shared" si="15"/>
        <v>INR  Ten Thousand Five Hundred &amp; Twenty Nine  and Paise Four Only</v>
      </c>
      <c r="IA244" s="17">
        <v>3.31</v>
      </c>
      <c r="IB244" s="17" t="s">
        <v>383</v>
      </c>
      <c r="IC244" s="17" t="s">
        <v>496</v>
      </c>
      <c r="ID244" s="17">
        <v>24</v>
      </c>
      <c r="IE244" s="18" t="s">
        <v>439</v>
      </c>
      <c r="IF244" s="18"/>
      <c r="IG244" s="18"/>
      <c r="IH244" s="18"/>
      <c r="II244" s="18"/>
    </row>
    <row r="245" spans="1:243" s="17" customFormat="1" ht="30">
      <c r="A245" s="23">
        <v>3.32</v>
      </c>
      <c r="B245" s="60" t="s">
        <v>384</v>
      </c>
      <c r="C245" s="56" t="s">
        <v>495</v>
      </c>
      <c r="D245" s="58">
        <v>28</v>
      </c>
      <c r="E245" s="58" t="s">
        <v>439</v>
      </c>
      <c r="F245" s="46">
        <v>54.1</v>
      </c>
      <c r="G245" s="47"/>
      <c r="H245" s="47"/>
      <c r="I245" s="48" t="s">
        <v>38</v>
      </c>
      <c r="J245" s="49">
        <f t="shared" si="12"/>
        <v>1</v>
      </c>
      <c r="K245" s="47" t="s">
        <v>39</v>
      </c>
      <c r="L245" s="47" t="s">
        <v>4</v>
      </c>
      <c r="M245" s="50"/>
      <c r="N245" s="47"/>
      <c r="O245" s="47"/>
      <c r="P245" s="51"/>
      <c r="Q245" s="47"/>
      <c r="R245" s="47"/>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2">
        <f t="shared" si="13"/>
        <v>1514.8</v>
      </c>
      <c r="BB245" s="53">
        <f t="shared" si="14"/>
        <v>1514.8</v>
      </c>
      <c r="BC245" s="54" t="str">
        <f t="shared" si="15"/>
        <v>INR  One Thousand Five Hundred &amp; Fourteen  and Paise Eighty Only</v>
      </c>
      <c r="IA245" s="17">
        <v>3.32</v>
      </c>
      <c r="IB245" s="17" t="s">
        <v>384</v>
      </c>
      <c r="IC245" s="17" t="s">
        <v>495</v>
      </c>
      <c r="ID245" s="17">
        <v>28</v>
      </c>
      <c r="IE245" s="18" t="s">
        <v>439</v>
      </c>
      <c r="IF245" s="18"/>
      <c r="IG245" s="18"/>
      <c r="IH245" s="18"/>
      <c r="II245" s="18"/>
    </row>
    <row r="246" spans="1:243" s="17" customFormat="1" ht="15">
      <c r="A246" s="23">
        <v>3.33</v>
      </c>
      <c r="B246" s="60" t="s">
        <v>385</v>
      </c>
      <c r="C246" s="56" t="s">
        <v>494</v>
      </c>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IA246" s="17">
        <v>3.33</v>
      </c>
      <c r="IB246" s="17" t="s">
        <v>385</v>
      </c>
      <c r="IC246" s="17" t="s">
        <v>494</v>
      </c>
      <c r="IE246" s="18"/>
      <c r="IF246" s="18"/>
      <c r="IG246" s="18"/>
      <c r="IH246" s="18"/>
      <c r="II246" s="18"/>
    </row>
    <row r="247" spans="1:243" s="17" customFormat="1" ht="30">
      <c r="A247" s="23">
        <v>3.34</v>
      </c>
      <c r="B247" s="60" t="s">
        <v>386</v>
      </c>
      <c r="C247" s="56" t="s">
        <v>493</v>
      </c>
      <c r="D247" s="58">
        <v>26</v>
      </c>
      <c r="E247" s="58" t="s">
        <v>439</v>
      </c>
      <c r="F247" s="46">
        <v>317.76</v>
      </c>
      <c r="G247" s="47"/>
      <c r="H247" s="47"/>
      <c r="I247" s="48" t="s">
        <v>38</v>
      </c>
      <c r="J247" s="49">
        <f t="shared" si="12"/>
        <v>1</v>
      </c>
      <c r="K247" s="47" t="s">
        <v>39</v>
      </c>
      <c r="L247" s="47" t="s">
        <v>4</v>
      </c>
      <c r="M247" s="50"/>
      <c r="N247" s="47"/>
      <c r="O247" s="47"/>
      <c r="P247" s="51"/>
      <c r="Q247" s="47"/>
      <c r="R247" s="47"/>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2">
        <f t="shared" si="13"/>
        <v>8261.76</v>
      </c>
      <c r="BB247" s="53">
        <f t="shared" si="14"/>
        <v>8261.76</v>
      </c>
      <c r="BC247" s="54" t="str">
        <f t="shared" si="15"/>
        <v>INR  Eight Thousand Two Hundred &amp; Sixty One  and Paise Seventy Six Only</v>
      </c>
      <c r="IA247" s="17">
        <v>3.34</v>
      </c>
      <c r="IB247" s="17" t="s">
        <v>386</v>
      </c>
      <c r="IC247" s="17" t="s">
        <v>493</v>
      </c>
      <c r="ID247" s="17">
        <v>26</v>
      </c>
      <c r="IE247" s="18" t="s">
        <v>439</v>
      </c>
      <c r="IF247" s="18"/>
      <c r="IG247" s="18"/>
      <c r="IH247" s="18"/>
      <c r="II247" s="18"/>
    </row>
    <row r="248" spans="1:243" s="17" customFormat="1" ht="30">
      <c r="A248" s="23">
        <v>3.35</v>
      </c>
      <c r="B248" s="60" t="s">
        <v>387</v>
      </c>
      <c r="C248" s="56" t="s">
        <v>492</v>
      </c>
      <c r="D248" s="58">
        <v>6</v>
      </c>
      <c r="E248" s="58" t="s">
        <v>439</v>
      </c>
      <c r="F248" s="46">
        <v>150.64</v>
      </c>
      <c r="G248" s="47"/>
      <c r="H248" s="47"/>
      <c r="I248" s="48" t="s">
        <v>38</v>
      </c>
      <c r="J248" s="49">
        <f t="shared" si="12"/>
        <v>1</v>
      </c>
      <c r="K248" s="47" t="s">
        <v>39</v>
      </c>
      <c r="L248" s="47" t="s">
        <v>4</v>
      </c>
      <c r="M248" s="50"/>
      <c r="N248" s="47"/>
      <c r="O248" s="47"/>
      <c r="P248" s="51"/>
      <c r="Q248" s="47"/>
      <c r="R248" s="47"/>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2">
        <f t="shared" si="13"/>
        <v>903.84</v>
      </c>
      <c r="BB248" s="53">
        <f t="shared" si="14"/>
        <v>903.84</v>
      </c>
      <c r="BC248" s="54" t="str">
        <f t="shared" si="15"/>
        <v>INR  Nine Hundred &amp; Three  and Paise Eighty Four Only</v>
      </c>
      <c r="IA248" s="17">
        <v>3.35</v>
      </c>
      <c r="IB248" s="17" t="s">
        <v>387</v>
      </c>
      <c r="IC248" s="17" t="s">
        <v>492</v>
      </c>
      <c r="ID248" s="17">
        <v>6</v>
      </c>
      <c r="IE248" s="18" t="s">
        <v>439</v>
      </c>
      <c r="IF248" s="18"/>
      <c r="IG248" s="18"/>
      <c r="IH248" s="18"/>
      <c r="II248" s="18"/>
    </row>
    <row r="249" spans="1:243" s="17" customFormat="1" ht="60">
      <c r="A249" s="23">
        <v>3.36</v>
      </c>
      <c r="B249" s="60" t="s">
        <v>388</v>
      </c>
      <c r="C249" s="56" t="s">
        <v>491</v>
      </c>
      <c r="D249" s="58">
        <v>12</v>
      </c>
      <c r="E249" s="58" t="s">
        <v>439</v>
      </c>
      <c r="F249" s="46">
        <v>173.96</v>
      </c>
      <c r="G249" s="47"/>
      <c r="H249" s="47"/>
      <c r="I249" s="48" t="s">
        <v>38</v>
      </c>
      <c r="J249" s="49">
        <f t="shared" si="12"/>
        <v>1</v>
      </c>
      <c r="K249" s="47" t="s">
        <v>39</v>
      </c>
      <c r="L249" s="47" t="s">
        <v>4</v>
      </c>
      <c r="M249" s="50"/>
      <c r="N249" s="47"/>
      <c r="O249" s="47"/>
      <c r="P249" s="51"/>
      <c r="Q249" s="47"/>
      <c r="R249" s="47"/>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2">
        <f t="shared" si="13"/>
        <v>2087.52</v>
      </c>
      <c r="BB249" s="53">
        <f t="shared" si="14"/>
        <v>2087.52</v>
      </c>
      <c r="BC249" s="54" t="str">
        <f t="shared" si="15"/>
        <v>INR  Two Thousand  &amp;Eighty Seven  and Paise Fifty Two Only</v>
      </c>
      <c r="IA249" s="17">
        <v>3.36</v>
      </c>
      <c r="IB249" s="17" t="s">
        <v>388</v>
      </c>
      <c r="IC249" s="17" t="s">
        <v>491</v>
      </c>
      <c r="ID249" s="17">
        <v>12</v>
      </c>
      <c r="IE249" s="18" t="s">
        <v>439</v>
      </c>
      <c r="IF249" s="18"/>
      <c r="IG249" s="18"/>
      <c r="IH249" s="18"/>
      <c r="II249" s="18"/>
    </row>
    <row r="250" spans="1:243" s="17" customFormat="1" ht="15">
      <c r="A250" s="23">
        <v>3.37</v>
      </c>
      <c r="B250" s="60" t="s">
        <v>389</v>
      </c>
      <c r="C250" s="56" t="s">
        <v>490</v>
      </c>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IA250" s="17">
        <v>3.37</v>
      </c>
      <c r="IB250" s="17" t="s">
        <v>389</v>
      </c>
      <c r="IC250" s="17" t="s">
        <v>490</v>
      </c>
      <c r="IE250" s="18"/>
      <c r="IF250" s="18"/>
      <c r="IG250" s="18"/>
      <c r="IH250" s="18"/>
      <c r="II250" s="18"/>
    </row>
    <row r="251" spans="1:243" s="17" customFormat="1" ht="45">
      <c r="A251" s="23">
        <v>3.38</v>
      </c>
      <c r="B251" s="60" t="s">
        <v>390</v>
      </c>
      <c r="C251" s="56" t="s">
        <v>489</v>
      </c>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IA251" s="17">
        <v>3.38</v>
      </c>
      <c r="IB251" s="17" t="s">
        <v>390</v>
      </c>
      <c r="IC251" s="17" t="s">
        <v>489</v>
      </c>
      <c r="IE251" s="18"/>
      <c r="IF251" s="18"/>
      <c r="IG251" s="18"/>
      <c r="IH251" s="18"/>
      <c r="II251" s="18"/>
    </row>
    <row r="252" spans="1:243" s="17" customFormat="1" ht="30">
      <c r="A252" s="23">
        <v>3.39</v>
      </c>
      <c r="B252" s="60" t="s">
        <v>391</v>
      </c>
      <c r="C252" s="56" t="s">
        <v>488</v>
      </c>
      <c r="D252" s="58">
        <v>4</v>
      </c>
      <c r="E252" s="58" t="s">
        <v>439</v>
      </c>
      <c r="F252" s="46">
        <v>329.46</v>
      </c>
      <c r="G252" s="47"/>
      <c r="H252" s="47"/>
      <c r="I252" s="48" t="s">
        <v>38</v>
      </c>
      <c r="J252" s="49">
        <f t="shared" si="12"/>
        <v>1</v>
      </c>
      <c r="K252" s="47" t="s">
        <v>39</v>
      </c>
      <c r="L252" s="47" t="s">
        <v>4</v>
      </c>
      <c r="M252" s="50"/>
      <c r="N252" s="47"/>
      <c r="O252" s="47"/>
      <c r="P252" s="51"/>
      <c r="Q252" s="47"/>
      <c r="R252" s="47"/>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2">
        <f t="shared" si="13"/>
        <v>1317.84</v>
      </c>
      <c r="BB252" s="53">
        <f t="shared" si="14"/>
        <v>1317.84</v>
      </c>
      <c r="BC252" s="54" t="str">
        <f t="shared" si="15"/>
        <v>INR  One Thousand Three Hundred &amp; Seventeen  and Paise Eighty Four Only</v>
      </c>
      <c r="IA252" s="17">
        <v>3.39</v>
      </c>
      <c r="IB252" s="17" t="s">
        <v>391</v>
      </c>
      <c r="IC252" s="17" t="s">
        <v>488</v>
      </c>
      <c r="ID252" s="17">
        <v>4</v>
      </c>
      <c r="IE252" s="18" t="s">
        <v>439</v>
      </c>
      <c r="IF252" s="18"/>
      <c r="IG252" s="18"/>
      <c r="IH252" s="18"/>
      <c r="II252" s="18"/>
    </row>
    <row r="253" spans="1:243" s="17" customFormat="1" ht="45">
      <c r="A253" s="23">
        <v>3.4</v>
      </c>
      <c r="B253" s="60" t="s">
        <v>392</v>
      </c>
      <c r="C253" s="56" t="s">
        <v>487</v>
      </c>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IA253" s="17">
        <v>3.4</v>
      </c>
      <c r="IB253" s="17" t="s">
        <v>392</v>
      </c>
      <c r="IC253" s="17" t="s">
        <v>487</v>
      </c>
      <c r="IE253" s="18"/>
      <c r="IF253" s="18"/>
      <c r="IG253" s="18"/>
      <c r="IH253" s="18"/>
      <c r="II253" s="18"/>
    </row>
    <row r="254" spans="1:243" s="17" customFormat="1" ht="30">
      <c r="A254" s="23">
        <v>3.41</v>
      </c>
      <c r="B254" s="60" t="s">
        <v>393</v>
      </c>
      <c r="C254" s="56" t="s">
        <v>486</v>
      </c>
      <c r="D254" s="58">
        <v>4</v>
      </c>
      <c r="E254" s="58" t="s">
        <v>439</v>
      </c>
      <c r="F254" s="46">
        <v>785.18</v>
      </c>
      <c r="G254" s="47"/>
      <c r="H254" s="47"/>
      <c r="I254" s="48" t="s">
        <v>38</v>
      </c>
      <c r="J254" s="49">
        <f t="shared" si="12"/>
        <v>1</v>
      </c>
      <c r="K254" s="47" t="s">
        <v>39</v>
      </c>
      <c r="L254" s="47" t="s">
        <v>4</v>
      </c>
      <c r="M254" s="50"/>
      <c r="N254" s="47"/>
      <c r="O254" s="47"/>
      <c r="P254" s="51"/>
      <c r="Q254" s="47"/>
      <c r="R254" s="47"/>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2">
        <f t="shared" si="13"/>
        <v>3140.72</v>
      </c>
      <c r="BB254" s="53">
        <f t="shared" si="14"/>
        <v>3140.72</v>
      </c>
      <c r="BC254" s="54" t="str">
        <f t="shared" si="15"/>
        <v>INR  Three Thousand One Hundred &amp; Forty  and Paise Seventy Two Only</v>
      </c>
      <c r="IA254" s="17">
        <v>3.41</v>
      </c>
      <c r="IB254" s="17" t="s">
        <v>393</v>
      </c>
      <c r="IC254" s="17" t="s">
        <v>486</v>
      </c>
      <c r="ID254" s="17">
        <v>4</v>
      </c>
      <c r="IE254" s="18" t="s">
        <v>439</v>
      </c>
      <c r="IF254" s="18"/>
      <c r="IG254" s="18"/>
      <c r="IH254" s="18"/>
      <c r="II254" s="18"/>
    </row>
    <row r="255" spans="1:243" s="17" customFormat="1" ht="75">
      <c r="A255" s="23">
        <v>3.42</v>
      </c>
      <c r="B255" s="60" t="s">
        <v>394</v>
      </c>
      <c r="C255" s="56" t="s">
        <v>485</v>
      </c>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IA255" s="17">
        <v>3.42</v>
      </c>
      <c r="IB255" s="17" t="s">
        <v>394</v>
      </c>
      <c r="IC255" s="17" t="s">
        <v>485</v>
      </c>
      <c r="IE255" s="18"/>
      <c r="IF255" s="18"/>
      <c r="IG255" s="18"/>
      <c r="IH255" s="18"/>
      <c r="II255" s="18"/>
    </row>
    <row r="256" spans="1:243" s="17" customFormat="1" ht="15">
      <c r="A256" s="23">
        <v>3.43</v>
      </c>
      <c r="B256" s="60" t="s">
        <v>395</v>
      </c>
      <c r="C256" s="56" t="s">
        <v>484</v>
      </c>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IA256" s="17">
        <v>3.43</v>
      </c>
      <c r="IB256" s="17" t="s">
        <v>395</v>
      </c>
      <c r="IC256" s="17" t="s">
        <v>484</v>
      </c>
      <c r="IE256" s="18"/>
      <c r="IF256" s="18"/>
      <c r="IG256" s="18"/>
      <c r="IH256" s="18"/>
      <c r="II256" s="18"/>
    </row>
    <row r="257" spans="1:243" s="17" customFormat="1" ht="30">
      <c r="A257" s="23">
        <v>3.44</v>
      </c>
      <c r="B257" s="60" t="s">
        <v>396</v>
      </c>
      <c r="C257" s="56" t="s">
        <v>483</v>
      </c>
      <c r="D257" s="58">
        <v>1</v>
      </c>
      <c r="E257" s="58" t="s">
        <v>439</v>
      </c>
      <c r="F257" s="46">
        <v>2151.29</v>
      </c>
      <c r="G257" s="47"/>
      <c r="H257" s="47"/>
      <c r="I257" s="48" t="s">
        <v>38</v>
      </c>
      <c r="J257" s="49">
        <f t="shared" si="12"/>
        <v>1</v>
      </c>
      <c r="K257" s="47" t="s">
        <v>39</v>
      </c>
      <c r="L257" s="47" t="s">
        <v>4</v>
      </c>
      <c r="M257" s="50"/>
      <c r="N257" s="47"/>
      <c r="O257" s="47"/>
      <c r="P257" s="51"/>
      <c r="Q257" s="47"/>
      <c r="R257" s="47"/>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2">
        <f t="shared" si="13"/>
        <v>2151.29</v>
      </c>
      <c r="BB257" s="53">
        <f t="shared" si="14"/>
        <v>2151.29</v>
      </c>
      <c r="BC257" s="54" t="str">
        <f t="shared" si="15"/>
        <v>INR  Two Thousand One Hundred &amp; Fifty One  and Paise Twenty Nine Only</v>
      </c>
      <c r="IA257" s="17">
        <v>3.44</v>
      </c>
      <c r="IB257" s="17" t="s">
        <v>396</v>
      </c>
      <c r="IC257" s="17" t="s">
        <v>483</v>
      </c>
      <c r="ID257" s="17">
        <v>1</v>
      </c>
      <c r="IE257" s="18" t="s">
        <v>439</v>
      </c>
      <c r="IF257" s="18"/>
      <c r="IG257" s="18"/>
      <c r="IH257" s="18"/>
      <c r="II257" s="18"/>
    </row>
    <row r="258" spans="1:243" s="17" customFormat="1" ht="150">
      <c r="A258" s="23">
        <v>3.45</v>
      </c>
      <c r="B258" s="60" t="s">
        <v>397</v>
      </c>
      <c r="C258" s="56" t="s">
        <v>482</v>
      </c>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IA258" s="17">
        <v>3.45</v>
      </c>
      <c r="IB258" s="17" t="s">
        <v>397</v>
      </c>
      <c r="IC258" s="17" t="s">
        <v>482</v>
      </c>
      <c r="IE258" s="18"/>
      <c r="IF258" s="18"/>
      <c r="IG258" s="18"/>
      <c r="IH258" s="18"/>
      <c r="II258" s="18"/>
    </row>
    <row r="259" spans="1:243" s="17" customFormat="1" ht="60">
      <c r="A259" s="23">
        <v>3.46</v>
      </c>
      <c r="B259" s="60" t="s">
        <v>398</v>
      </c>
      <c r="C259" s="56" t="s">
        <v>481</v>
      </c>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IA259" s="17">
        <v>3.46</v>
      </c>
      <c r="IB259" s="17" t="s">
        <v>398</v>
      </c>
      <c r="IC259" s="17" t="s">
        <v>481</v>
      </c>
      <c r="IE259" s="18"/>
      <c r="IF259" s="18"/>
      <c r="IG259" s="18"/>
      <c r="IH259" s="18"/>
      <c r="II259" s="18"/>
    </row>
    <row r="260" spans="1:243" s="17" customFormat="1" ht="30">
      <c r="A260" s="23">
        <v>3.47</v>
      </c>
      <c r="B260" s="60" t="s">
        <v>396</v>
      </c>
      <c r="C260" s="56" t="s">
        <v>480</v>
      </c>
      <c r="D260" s="58">
        <v>1</v>
      </c>
      <c r="E260" s="58" t="s">
        <v>439</v>
      </c>
      <c r="F260" s="46">
        <v>10247.35</v>
      </c>
      <c r="G260" s="47"/>
      <c r="H260" s="47"/>
      <c r="I260" s="48" t="s">
        <v>38</v>
      </c>
      <c r="J260" s="49">
        <f t="shared" si="12"/>
        <v>1</v>
      </c>
      <c r="K260" s="47" t="s">
        <v>39</v>
      </c>
      <c r="L260" s="47" t="s">
        <v>4</v>
      </c>
      <c r="M260" s="50"/>
      <c r="N260" s="47"/>
      <c r="O260" s="47"/>
      <c r="P260" s="51"/>
      <c r="Q260" s="47"/>
      <c r="R260" s="47"/>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2">
        <f t="shared" si="13"/>
        <v>10247.35</v>
      </c>
      <c r="BB260" s="53">
        <f t="shared" si="14"/>
        <v>10247.35</v>
      </c>
      <c r="BC260" s="54" t="str">
        <f t="shared" si="15"/>
        <v>INR  Ten Thousand Two Hundred &amp; Forty Seven  and Paise Thirty Five Only</v>
      </c>
      <c r="IA260" s="17">
        <v>3.47</v>
      </c>
      <c r="IB260" s="17" t="s">
        <v>396</v>
      </c>
      <c r="IC260" s="17" t="s">
        <v>480</v>
      </c>
      <c r="ID260" s="17">
        <v>1</v>
      </c>
      <c r="IE260" s="18" t="s">
        <v>439</v>
      </c>
      <c r="IF260" s="18"/>
      <c r="IG260" s="18"/>
      <c r="IH260" s="18"/>
      <c r="II260" s="18"/>
    </row>
    <row r="261" spans="1:243" s="17" customFormat="1" ht="15">
      <c r="A261" s="23">
        <v>3.48</v>
      </c>
      <c r="B261" s="60" t="s">
        <v>399</v>
      </c>
      <c r="C261" s="56" t="s">
        <v>479</v>
      </c>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IA261" s="17">
        <v>3.48</v>
      </c>
      <c r="IB261" s="17" t="s">
        <v>399</v>
      </c>
      <c r="IC261" s="17" t="s">
        <v>479</v>
      </c>
      <c r="IE261" s="18"/>
      <c r="IF261" s="18"/>
      <c r="IG261" s="18"/>
      <c r="IH261" s="18"/>
      <c r="II261" s="18"/>
    </row>
    <row r="262" spans="1:243" s="17" customFormat="1" ht="180">
      <c r="A262" s="23">
        <v>3.49</v>
      </c>
      <c r="B262" s="60" t="s">
        <v>400</v>
      </c>
      <c r="C262" s="56" t="s">
        <v>478</v>
      </c>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IA262" s="17">
        <v>3.49</v>
      </c>
      <c r="IB262" s="17" t="s">
        <v>400</v>
      </c>
      <c r="IC262" s="17" t="s">
        <v>478</v>
      </c>
      <c r="IE262" s="18"/>
      <c r="IF262" s="18"/>
      <c r="IG262" s="18"/>
      <c r="IH262" s="18"/>
      <c r="II262" s="18"/>
    </row>
    <row r="263" spans="1:243" s="17" customFormat="1" ht="15">
      <c r="A263" s="23">
        <v>3.5</v>
      </c>
      <c r="B263" s="60" t="s">
        <v>401</v>
      </c>
      <c r="C263" s="56" t="s">
        <v>477</v>
      </c>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IA263" s="17">
        <v>3.5</v>
      </c>
      <c r="IB263" s="17" t="s">
        <v>401</v>
      </c>
      <c r="IC263" s="17" t="s">
        <v>477</v>
      </c>
      <c r="IE263" s="18"/>
      <c r="IF263" s="18"/>
      <c r="IG263" s="18"/>
      <c r="IH263" s="18"/>
      <c r="II263" s="18"/>
    </row>
    <row r="264" spans="1:243" s="17" customFormat="1" ht="30">
      <c r="A264" s="23">
        <v>3.51</v>
      </c>
      <c r="B264" s="60" t="s">
        <v>402</v>
      </c>
      <c r="C264" s="56" t="s">
        <v>476</v>
      </c>
      <c r="D264" s="58">
        <v>150</v>
      </c>
      <c r="E264" s="58" t="s">
        <v>439</v>
      </c>
      <c r="F264" s="46">
        <v>380.49</v>
      </c>
      <c r="G264" s="47"/>
      <c r="H264" s="47"/>
      <c r="I264" s="48" t="s">
        <v>38</v>
      </c>
      <c r="J264" s="49">
        <f t="shared" si="12"/>
        <v>1</v>
      </c>
      <c r="K264" s="47" t="s">
        <v>39</v>
      </c>
      <c r="L264" s="47" t="s">
        <v>4</v>
      </c>
      <c r="M264" s="50"/>
      <c r="N264" s="47"/>
      <c r="O264" s="47"/>
      <c r="P264" s="51"/>
      <c r="Q264" s="47"/>
      <c r="R264" s="47"/>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2">
        <f t="shared" si="13"/>
        <v>57073.5</v>
      </c>
      <c r="BB264" s="53">
        <f t="shared" si="14"/>
        <v>57073.5</v>
      </c>
      <c r="BC264" s="54" t="str">
        <f t="shared" si="15"/>
        <v>INR  Fifty Seven Thousand  &amp;Seventy Three  and Paise Fifty Only</v>
      </c>
      <c r="IA264" s="17">
        <v>3.51</v>
      </c>
      <c r="IB264" s="17" t="s">
        <v>402</v>
      </c>
      <c r="IC264" s="17" t="s">
        <v>476</v>
      </c>
      <c r="ID264" s="17">
        <v>150</v>
      </c>
      <c r="IE264" s="18" t="s">
        <v>439</v>
      </c>
      <c r="IF264" s="18"/>
      <c r="IG264" s="18"/>
      <c r="IH264" s="18"/>
      <c r="II264" s="18"/>
    </row>
    <row r="265" spans="1:243" s="17" customFormat="1" ht="60">
      <c r="A265" s="23">
        <v>3.52</v>
      </c>
      <c r="B265" s="60" t="s">
        <v>403</v>
      </c>
      <c r="C265" s="56" t="s">
        <v>475</v>
      </c>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IA265" s="17">
        <v>3.52</v>
      </c>
      <c r="IB265" s="17" t="s">
        <v>403</v>
      </c>
      <c r="IC265" s="17" t="s">
        <v>475</v>
      </c>
      <c r="IE265" s="18"/>
      <c r="IF265" s="18"/>
      <c r="IG265" s="18"/>
      <c r="IH265" s="18"/>
      <c r="II265" s="18"/>
    </row>
    <row r="266" spans="1:243" s="17" customFormat="1" ht="30">
      <c r="A266" s="23">
        <v>3.53</v>
      </c>
      <c r="B266" s="60" t="s">
        <v>402</v>
      </c>
      <c r="C266" s="56" t="s">
        <v>474</v>
      </c>
      <c r="D266" s="58">
        <v>151</v>
      </c>
      <c r="E266" s="58" t="s">
        <v>439</v>
      </c>
      <c r="F266" s="46">
        <v>466.29</v>
      </c>
      <c r="G266" s="47"/>
      <c r="H266" s="47"/>
      <c r="I266" s="48" t="s">
        <v>38</v>
      </c>
      <c r="J266" s="49">
        <f t="shared" si="12"/>
        <v>1</v>
      </c>
      <c r="K266" s="47" t="s">
        <v>39</v>
      </c>
      <c r="L266" s="47" t="s">
        <v>4</v>
      </c>
      <c r="M266" s="50"/>
      <c r="N266" s="47"/>
      <c r="O266" s="47"/>
      <c r="P266" s="51"/>
      <c r="Q266" s="47"/>
      <c r="R266" s="47"/>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2">
        <f t="shared" si="13"/>
        <v>70409.79</v>
      </c>
      <c r="BB266" s="53">
        <f t="shared" si="14"/>
        <v>70409.79</v>
      </c>
      <c r="BC266" s="54" t="str">
        <f t="shared" si="15"/>
        <v>INR  Seventy Thousand Four Hundred &amp; Nine  and Paise Seventy Nine Only</v>
      </c>
      <c r="IA266" s="17">
        <v>3.53</v>
      </c>
      <c r="IB266" s="17" t="s">
        <v>402</v>
      </c>
      <c r="IC266" s="17" t="s">
        <v>474</v>
      </c>
      <c r="ID266" s="17">
        <v>151</v>
      </c>
      <c r="IE266" s="18" t="s">
        <v>439</v>
      </c>
      <c r="IF266" s="18"/>
      <c r="IG266" s="18"/>
      <c r="IH266" s="18"/>
      <c r="II266" s="18"/>
    </row>
    <row r="267" spans="1:243" s="17" customFormat="1" ht="90">
      <c r="A267" s="23">
        <v>3.54</v>
      </c>
      <c r="B267" s="60" t="s">
        <v>404</v>
      </c>
      <c r="C267" s="56" t="s">
        <v>473</v>
      </c>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IA267" s="17">
        <v>3.54</v>
      </c>
      <c r="IB267" s="17" t="s">
        <v>404</v>
      </c>
      <c r="IC267" s="17" t="s">
        <v>473</v>
      </c>
      <c r="IE267" s="18"/>
      <c r="IF267" s="18"/>
      <c r="IG267" s="18"/>
      <c r="IH267" s="18"/>
      <c r="II267" s="18"/>
    </row>
    <row r="268" spans="1:243" s="17" customFormat="1" ht="30">
      <c r="A268" s="23">
        <v>3.55</v>
      </c>
      <c r="B268" s="60" t="s">
        <v>405</v>
      </c>
      <c r="C268" s="56" t="s">
        <v>472</v>
      </c>
      <c r="D268" s="58">
        <v>7.8</v>
      </c>
      <c r="E268" s="58" t="s">
        <v>439</v>
      </c>
      <c r="F268" s="46">
        <v>833.89</v>
      </c>
      <c r="G268" s="47"/>
      <c r="H268" s="47"/>
      <c r="I268" s="48" t="s">
        <v>38</v>
      </c>
      <c r="J268" s="49">
        <f t="shared" si="12"/>
        <v>1</v>
      </c>
      <c r="K268" s="47" t="s">
        <v>39</v>
      </c>
      <c r="L268" s="47" t="s">
        <v>4</v>
      </c>
      <c r="M268" s="50"/>
      <c r="N268" s="47"/>
      <c r="O268" s="47"/>
      <c r="P268" s="51"/>
      <c r="Q268" s="47"/>
      <c r="R268" s="47"/>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2">
        <f t="shared" si="13"/>
        <v>6504.34</v>
      </c>
      <c r="BB268" s="53">
        <f t="shared" si="14"/>
        <v>6504.34</v>
      </c>
      <c r="BC268" s="54" t="str">
        <f t="shared" si="15"/>
        <v>INR  Six Thousand Five Hundred &amp; Four  and Paise Thirty Four Only</v>
      </c>
      <c r="IA268" s="17">
        <v>3.55</v>
      </c>
      <c r="IB268" s="17" t="s">
        <v>405</v>
      </c>
      <c r="IC268" s="17" t="s">
        <v>472</v>
      </c>
      <c r="ID268" s="17">
        <v>7.8</v>
      </c>
      <c r="IE268" s="18" t="s">
        <v>439</v>
      </c>
      <c r="IF268" s="18"/>
      <c r="IG268" s="18"/>
      <c r="IH268" s="18"/>
      <c r="II268" s="18"/>
    </row>
    <row r="269" spans="1:243" s="17" customFormat="1" ht="75">
      <c r="A269" s="23">
        <v>3.56</v>
      </c>
      <c r="B269" s="60" t="s">
        <v>406</v>
      </c>
      <c r="C269" s="56" t="s">
        <v>471</v>
      </c>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IA269" s="17">
        <v>3.56</v>
      </c>
      <c r="IB269" s="17" t="s">
        <v>406</v>
      </c>
      <c r="IC269" s="17" t="s">
        <v>471</v>
      </c>
      <c r="IE269" s="18"/>
      <c r="IF269" s="18"/>
      <c r="IG269" s="18"/>
      <c r="IH269" s="18"/>
      <c r="II269" s="18"/>
    </row>
    <row r="270" spans="1:243" s="17" customFormat="1" ht="30">
      <c r="A270" s="23">
        <v>3.57</v>
      </c>
      <c r="B270" s="60" t="s">
        <v>407</v>
      </c>
      <c r="C270" s="56" t="s">
        <v>470</v>
      </c>
      <c r="D270" s="58">
        <v>0.7</v>
      </c>
      <c r="E270" s="58" t="s">
        <v>439</v>
      </c>
      <c r="F270" s="46">
        <v>894.17</v>
      </c>
      <c r="G270" s="47"/>
      <c r="H270" s="47"/>
      <c r="I270" s="48" t="s">
        <v>38</v>
      </c>
      <c r="J270" s="49">
        <f t="shared" si="12"/>
        <v>1</v>
      </c>
      <c r="K270" s="47" t="s">
        <v>39</v>
      </c>
      <c r="L270" s="47" t="s">
        <v>4</v>
      </c>
      <c r="M270" s="50"/>
      <c r="N270" s="47"/>
      <c r="O270" s="47"/>
      <c r="P270" s="51"/>
      <c r="Q270" s="47"/>
      <c r="R270" s="47"/>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2">
        <f t="shared" si="13"/>
        <v>625.92</v>
      </c>
      <c r="BB270" s="53">
        <f t="shared" si="14"/>
        <v>625.92</v>
      </c>
      <c r="BC270" s="54" t="str">
        <f t="shared" si="15"/>
        <v>INR  Six Hundred &amp; Twenty Five  and Paise Ninety Two Only</v>
      </c>
      <c r="IA270" s="17">
        <v>3.57</v>
      </c>
      <c r="IB270" s="17" t="s">
        <v>407</v>
      </c>
      <c r="IC270" s="17" t="s">
        <v>470</v>
      </c>
      <c r="ID270" s="17">
        <v>0.7</v>
      </c>
      <c r="IE270" s="18" t="s">
        <v>439</v>
      </c>
      <c r="IF270" s="18"/>
      <c r="IG270" s="18"/>
      <c r="IH270" s="18"/>
      <c r="II270" s="18"/>
    </row>
    <row r="271" spans="1:243" s="17" customFormat="1" ht="30">
      <c r="A271" s="23">
        <v>3.58</v>
      </c>
      <c r="B271" s="60" t="s">
        <v>408</v>
      </c>
      <c r="C271" s="56" t="s">
        <v>469</v>
      </c>
      <c r="D271" s="58">
        <v>75</v>
      </c>
      <c r="E271" s="58" t="s">
        <v>439</v>
      </c>
      <c r="F271" s="46">
        <v>1162.25</v>
      </c>
      <c r="G271" s="47"/>
      <c r="H271" s="47"/>
      <c r="I271" s="48" t="s">
        <v>38</v>
      </c>
      <c r="J271" s="49">
        <f t="shared" si="12"/>
        <v>1</v>
      </c>
      <c r="K271" s="47" t="s">
        <v>39</v>
      </c>
      <c r="L271" s="47" t="s">
        <v>4</v>
      </c>
      <c r="M271" s="50"/>
      <c r="N271" s="47"/>
      <c r="O271" s="47"/>
      <c r="P271" s="51"/>
      <c r="Q271" s="47"/>
      <c r="R271" s="47"/>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2">
        <f t="shared" si="13"/>
        <v>87168.75</v>
      </c>
      <c r="BB271" s="53">
        <f t="shared" si="14"/>
        <v>87168.75</v>
      </c>
      <c r="BC271" s="54" t="str">
        <f t="shared" si="15"/>
        <v>INR  Eighty Seven Thousand One Hundred &amp; Sixty Eight  and Paise Seventy Five Only</v>
      </c>
      <c r="IA271" s="17">
        <v>3.58</v>
      </c>
      <c r="IB271" s="17" t="s">
        <v>408</v>
      </c>
      <c r="IC271" s="17" t="s">
        <v>469</v>
      </c>
      <c r="ID271" s="17">
        <v>75</v>
      </c>
      <c r="IE271" s="18" t="s">
        <v>439</v>
      </c>
      <c r="IF271" s="18"/>
      <c r="IG271" s="18"/>
      <c r="IH271" s="18"/>
      <c r="II271" s="18"/>
    </row>
    <row r="272" spans="1:243" s="17" customFormat="1" ht="30">
      <c r="A272" s="23">
        <v>3.59</v>
      </c>
      <c r="B272" s="60" t="s">
        <v>409</v>
      </c>
      <c r="C272" s="56" t="s">
        <v>468</v>
      </c>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IA272" s="17">
        <v>3.59</v>
      </c>
      <c r="IB272" s="17" t="s">
        <v>409</v>
      </c>
      <c r="IC272" s="17" t="s">
        <v>468</v>
      </c>
      <c r="IE272" s="18"/>
      <c r="IF272" s="18"/>
      <c r="IG272" s="18"/>
      <c r="IH272" s="18"/>
      <c r="II272" s="18"/>
    </row>
    <row r="273" spans="1:243" s="17" customFormat="1" ht="30">
      <c r="A273" s="23">
        <v>3.6</v>
      </c>
      <c r="B273" s="60" t="s">
        <v>410</v>
      </c>
      <c r="C273" s="56" t="s">
        <v>467</v>
      </c>
      <c r="D273" s="58">
        <v>11</v>
      </c>
      <c r="E273" s="58" t="s">
        <v>439</v>
      </c>
      <c r="F273" s="46">
        <v>11.75</v>
      </c>
      <c r="G273" s="47"/>
      <c r="H273" s="47"/>
      <c r="I273" s="48" t="s">
        <v>38</v>
      </c>
      <c r="J273" s="49">
        <f aca="true" t="shared" si="16" ref="J273:J301">IF(I273="Less(-)",-1,1)</f>
        <v>1</v>
      </c>
      <c r="K273" s="47" t="s">
        <v>39</v>
      </c>
      <c r="L273" s="47" t="s">
        <v>4</v>
      </c>
      <c r="M273" s="50"/>
      <c r="N273" s="47"/>
      <c r="O273" s="47"/>
      <c r="P273" s="51"/>
      <c r="Q273" s="47"/>
      <c r="R273" s="47"/>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2">
        <f aca="true" t="shared" si="17" ref="BA273:BA301">(total_amount_ba($B$2,$D$2,D273,F273,J273,K273,M273))</f>
        <v>129.25</v>
      </c>
      <c r="BB273" s="53">
        <f aca="true" t="shared" si="18" ref="BB273:BB301">BA273+SUM(N273:AZ273)</f>
        <v>129.25</v>
      </c>
      <c r="BC273" s="54" t="str">
        <f aca="true" t="shared" si="19" ref="BC273:BC301">SpellNumber(L273,BB273)</f>
        <v>INR  One Hundred &amp; Twenty Nine  and Paise Twenty Five Only</v>
      </c>
      <c r="IA273" s="17">
        <v>3.6</v>
      </c>
      <c r="IB273" s="17" t="s">
        <v>410</v>
      </c>
      <c r="IC273" s="17" t="s">
        <v>467</v>
      </c>
      <c r="ID273" s="17">
        <v>11</v>
      </c>
      <c r="IE273" s="18" t="s">
        <v>439</v>
      </c>
      <c r="IF273" s="18"/>
      <c r="IG273" s="18"/>
      <c r="IH273" s="18"/>
      <c r="II273" s="18"/>
    </row>
    <row r="274" spans="1:243" s="17" customFormat="1" ht="60">
      <c r="A274" s="23">
        <v>3.61</v>
      </c>
      <c r="B274" s="60" t="s">
        <v>411</v>
      </c>
      <c r="C274" s="56" t="s">
        <v>466</v>
      </c>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IA274" s="17">
        <v>3.61</v>
      </c>
      <c r="IB274" s="17" t="s">
        <v>411</v>
      </c>
      <c r="IC274" s="17" t="s">
        <v>466</v>
      </c>
      <c r="IE274" s="18"/>
      <c r="IF274" s="18"/>
      <c r="IG274" s="18"/>
      <c r="IH274" s="18"/>
      <c r="II274" s="18"/>
    </row>
    <row r="275" spans="1:243" s="17" customFormat="1" ht="30">
      <c r="A275" s="23">
        <v>3.62</v>
      </c>
      <c r="B275" s="60" t="s">
        <v>412</v>
      </c>
      <c r="C275" s="56" t="s">
        <v>465</v>
      </c>
      <c r="D275" s="58">
        <v>8</v>
      </c>
      <c r="E275" s="58" t="s">
        <v>439</v>
      </c>
      <c r="F275" s="46">
        <v>288.65</v>
      </c>
      <c r="G275" s="47"/>
      <c r="H275" s="47"/>
      <c r="I275" s="48" t="s">
        <v>38</v>
      </c>
      <c r="J275" s="49">
        <f t="shared" si="16"/>
        <v>1</v>
      </c>
      <c r="K275" s="47" t="s">
        <v>39</v>
      </c>
      <c r="L275" s="47" t="s">
        <v>4</v>
      </c>
      <c r="M275" s="50"/>
      <c r="N275" s="47"/>
      <c r="O275" s="47"/>
      <c r="P275" s="51"/>
      <c r="Q275" s="47"/>
      <c r="R275" s="47"/>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2">
        <f t="shared" si="17"/>
        <v>2309.2</v>
      </c>
      <c r="BB275" s="53">
        <f t="shared" si="18"/>
        <v>2309.2</v>
      </c>
      <c r="BC275" s="54" t="str">
        <f t="shared" si="19"/>
        <v>INR  Two Thousand Three Hundred &amp; Nine  and Paise Twenty Only</v>
      </c>
      <c r="IA275" s="17">
        <v>3.62</v>
      </c>
      <c r="IB275" s="17" t="s">
        <v>412</v>
      </c>
      <c r="IC275" s="17" t="s">
        <v>465</v>
      </c>
      <c r="ID275" s="17">
        <v>8</v>
      </c>
      <c r="IE275" s="18" t="s">
        <v>439</v>
      </c>
      <c r="IF275" s="18"/>
      <c r="IG275" s="18"/>
      <c r="IH275" s="18"/>
      <c r="II275" s="18"/>
    </row>
    <row r="276" spans="1:243" s="17" customFormat="1" ht="45">
      <c r="A276" s="23">
        <v>3.63</v>
      </c>
      <c r="B276" s="60" t="s">
        <v>413</v>
      </c>
      <c r="C276" s="56" t="s">
        <v>464</v>
      </c>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IA276" s="17">
        <v>3.63</v>
      </c>
      <c r="IB276" s="17" t="s">
        <v>413</v>
      </c>
      <c r="IC276" s="17" t="s">
        <v>464</v>
      </c>
      <c r="IE276" s="18"/>
      <c r="IF276" s="18"/>
      <c r="IG276" s="18"/>
      <c r="IH276" s="18"/>
      <c r="II276" s="18"/>
    </row>
    <row r="277" spans="1:243" s="17" customFormat="1" ht="30">
      <c r="A277" s="23">
        <v>3.64</v>
      </c>
      <c r="B277" s="60" t="s">
        <v>414</v>
      </c>
      <c r="C277" s="56" t="s">
        <v>463</v>
      </c>
      <c r="D277" s="58">
        <v>10</v>
      </c>
      <c r="E277" s="58" t="s">
        <v>439</v>
      </c>
      <c r="F277" s="46">
        <v>449.98</v>
      </c>
      <c r="G277" s="47"/>
      <c r="H277" s="47"/>
      <c r="I277" s="48" t="s">
        <v>38</v>
      </c>
      <c r="J277" s="49">
        <f t="shared" si="16"/>
        <v>1</v>
      </c>
      <c r="K277" s="47" t="s">
        <v>39</v>
      </c>
      <c r="L277" s="47" t="s">
        <v>4</v>
      </c>
      <c r="M277" s="50"/>
      <c r="N277" s="47"/>
      <c r="O277" s="47"/>
      <c r="P277" s="51"/>
      <c r="Q277" s="47"/>
      <c r="R277" s="47"/>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2">
        <f t="shared" si="17"/>
        <v>4499.8</v>
      </c>
      <c r="BB277" s="53">
        <f t="shared" si="18"/>
        <v>4499.8</v>
      </c>
      <c r="BC277" s="54" t="str">
        <f t="shared" si="19"/>
        <v>INR  Four Thousand Four Hundred &amp; Ninety Nine  and Paise Eighty Only</v>
      </c>
      <c r="IA277" s="17">
        <v>3.64</v>
      </c>
      <c r="IB277" s="17" t="s">
        <v>414</v>
      </c>
      <c r="IC277" s="17" t="s">
        <v>463</v>
      </c>
      <c r="ID277" s="17">
        <v>10</v>
      </c>
      <c r="IE277" s="18" t="s">
        <v>439</v>
      </c>
      <c r="IF277" s="18"/>
      <c r="IG277" s="18"/>
      <c r="IH277" s="18"/>
      <c r="II277" s="18"/>
    </row>
    <row r="278" spans="1:243" s="17" customFormat="1" ht="15">
      <c r="A278" s="23">
        <v>3.65</v>
      </c>
      <c r="B278" s="60" t="s">
        <v>415</v>
      </c>
      <c r="C278" s="56" t="s">
        <v>462</v>
      </c>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IA278" s="17">
        <v>3.65</v>
      </c>
      <c r="IB278" s="17" t="s">
        <v>415</v>
      </c>
      <c r="IC278" s="17" t="s">
        <v>462</v>
      </c>
      <c r="IE278" s="18"/>
      <c r="IF278" s="18"/>
      <c r="IG278" s="18"/>
      <c r="IH278" s="18"/>
      <c r="II278" s="18"/>
    </row>
    <row r="279" spans="1:243" s="17" customFormat="1" ht="165">
      <c r="A279" s="23">
        <v>3.66</v>
      </c>
      <c r="B279" s="60" t="s">
        <v>416</v>
      </c>
      <c r="C279" s="56" t="s">
        <v>461</v>
      </c>
      <c r="D279" s="58">
        <v>165</v>
      </c>
      <c r="E279" s="58" t="s">
        <v>439</v>
      </c>
      <c r="F279" s="46">
        <v>452.96</v>
      </c>
      <c r="G279" s="47"/>
      <c r="H279" s="47"/>
      <c r="I279" s="48" t="s">
        <v>38</v>
      </c>
      <c r="J279" s="49">
        <f t="shared" si="16"/>
        <v>1</v>
      </c>
      <c r="K279" s="47" t="s">
        <v>39</v>
      </c>
      <c r="L279" s="47" t="s">
        <v>4</v>
      </c>
      <c r="M279" s="50"/>
      <c r="N279" s="47"/>
      <c r="O279" s="47"/>
      <c r="P279" s="51"/>
      <c r="Q279" s="47"/>
      <c r="R279" s="47"/>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2">
        <f t="shared" si="17"/>
        <v>74738.4</v>
      </c>
      <c r="BB279" s="53">
        <f t="shared" si="18"/>
        <v>74738.4</v>
      </c>
      <c r="BC279" s="54" t="str">
        <f t="shared" si="19"/>
        <v>INR  Seventy Four Thousand Seven Hundred &amp; Thirty Eight  and Paise Forty Only</v>
      </c>
      <c r="IA279" s="17">
        <v>3.66</v>
      </c>
      <c r="IB279" s="17" t="s">
        <v>416</v>
      </c>
      <c r="IC279" s="17" t="s">
        <v>461</v>
      </c>
      <c r="ID279" s="17">
        <v>165</v>
      </c>
      <c r="IE279" s="18" t="s">
        <v>439</v>
      </c>
      <c r="IF279" s="18"/>
      <c r="IG279" s="18"/>
      <c r="IH279" s="18"/>
      <c r="II279" s="18"/>
    </row>
    <row r="280" spans="1:243" s="17" customFormat="1" ht="15">
      <c r="A280" s="23">
        <v>3.67</v>
      </c>
      <c r="B280" s="60" t="s">
        <v>417</v>
      </c>
      <c r="C280" s="56" t="s">
        <v>460</v>
      </c>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IA280" s="17">
        <v>3.67</v>
      </c>
      <c r="IB280" s="17" t="s">
        <v>417</v>
      </c>
      <c r="IC280" s="17" t="s">
        <v>460</v>
      </c>
      <c r="IE280" s="18"/>
      <c r="IF280" s="18"/>
      <c r="IG280" s="18"/>
      <c r="IH280" s="18"/>
      <c r="II280" s="18"/>
    </row>
    <row r="281" spans="1:243" s="17" customFormat="1" ht="30">
      <c r="A281" s="23">
        <v>3.68</v>
      </c>
      <c r="B281" s="60" t="s">
        <v>418</v>
      </c>
      <c r="C281" s="56" t="s">
        <v>459</v>
      </c>
      <c r="D281" s="58">
        <v>3.55</v>
      </c>
      <c r="E281" s="58" t="s">
        <v>439</v>
      </c>
      <c r="F281" s="46">
        <v>6585.49</v>
      </c>
      <c r="G281" s="47"/>
      <c r="H281" s="47"/>
      <c r="I281" s="48" t="s">
        <v>38</v>
      </c>
      <c r="J281" s="49">
        <f t="shared" si="16"/>
        <v>1</v>
      </c>
      <c r="K281" s="47" t="s">
        <v>39</v>
      </c>
      <c r="L281" s="47" t="s">
        <v>4</v>
      </c>
      <c r="M281" s="50"/>
      <c r="N281" s="47"/>
      <c r="O281" s="47"/>
      <c r="P281" s="51"/>
      <c r="Q281" s="47"/>
      <c r="R281" s="47"/>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2">
        <f t="shared" si="17"/>
        <v>23378.49</v>
      </c>
      <c r="BB281" s="53">
        <f t="shared" si="18"/>
        <v>23378.49</v>
      </c>
      <c r="BC281" s="54" t="str">
        <f t="shared" si="19"/>
        <v>INR  Twenty Three Thousand Three Hundred &amp; Seventy Eight  and Paise Forty Nine Only</v>
      </c>
      <c r="IA281" s="17">
        <v>3.68</v>
      </c>
      <c r="IB281" s="17" t="s">
        <v>418</v>
      </c>
      <c r="IC281" s="17" t="s">
        <v>459</v>
      </c>
      <c r="ID281" s="17">
        <v>3.55</v>
      </c>
      <c r="IE281" s="18" t="s">
        <v>439</v>
      </c>
      <c r="IF281" s="18"/>
      <c r="IG281" s="18"/>
      <c r="IH281" s="18"/>
      <c r="II281" s="18"/>
    </row>
    <row r="282" spans="1:243" s="17" customFormat="1" ht="15">
      <c r="A282" s="23">
        <v>3.69</v>
      </c>
      <c r="B282" s="60" t="s">
        <v>419</v>
      </c>
      <c r="C282" s="56" t="s">
        <v>458</v>
      </c>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IA282" s="17">
        <v>3.69</v>
      </c>
      <c r="IB282" s="17" t="s">
        <v>419</v>
      </c>
      <c r="IC282" s="17" t="s">
        <v>458</v>
      </c>
      <c r="IE282" s="18"/>
      <c r="IF282" s="18"/>
      <c r="IG282" s="18"/>
      <c r="IH282" s="18"/>
      <c r="II282" s="18"/>
    </row>
    <row r="283" spans="1:243" s="17" customFormat="1" ht="45">
      <c r="A283" s="23">
        <v>3.7</v>
      </c>
      <c r="B283" s="60" t="s">
        <v>420</v>
      </c>
      <c r="C283" s="56" t="s">
        <v>457</v>
      </c>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IA283" s="17">
        <v>3.7</v>
      </c>
      <c r="IB283" s="17" t="s">
        <v>420</v>
      </c>
      <c r="IC283" s="17" t="s">
        <v>457</v>
      </c>
      <c r="IE283" s="18"/>
      <c r="IF283" s="18"/>
      <c r="IG283" s="18"/>
      <c r="IH283" s="18"/>
      <c r="II283" s="18"/>
    </row>
    <row r="284" spans="1:243" s="17" customFormat="1" ht="45">
      <c r="A284" s="23">
        <v>3.71</v>
      </c>
      <c r="B284" s="60" t="s">
        <v>421</v>
      </c>
      <c r="C284" s="56" t="s">
        <v>456</v>
      </c>
      <c r="D284" s="58">
        <v>10</v>
      </c>
      <c r="E284" s="58" t="s">
        <v>439</v>
      </c>
      <c r="F284" s="46">
        <v>103.24</v>
      </c>
      <c r="G284" s="47"/>
      <c r="H284" s="47"/>
      <c r="I284" s="48" t="s">
        <v>38</v>
      </c>
      <c r="J284" s="49">
        <f t="shared" si="16"/>
        <v>1</v>
      </c>
      <c r="K284" s="47" t="s">
        <v>39</v>
      </c>
      <c r="L284" s="47" t="s">
        <v>4</v>
      </c>
      <c r="M284" s="50"/>
      <c r="N284" s="47"/>
      <c r="O284" s="47"/>
      <c r="P284" s="51"/>
      <c r="Q284" s="47"/>
      <c r="R284" s="47"/>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2">
        <f t="shared" si="17"/>
        <v>1032.4</v>
      </c>
      <c r="BB284" s="53">
        <f t="shared" si="18"/>
        <v>1032.4</v>
      </c>
      <c r="BC284" s="54" t="str">
        <f t="shared" si="19"/>
        <v>INR  One Thousand  &amp;Thirty Two  and Paise Forty Only</v>
      </c>
      <c r="IA284" s="17">
        <v>3.71</v>
      </c>
      <c r="IB284" s="17" t="s">
        <v>421</v>
      </c>
      <c r="IC284" s="17" t="s">
        <v>456</v>
      </c>
      <c r="ID284" s="17">
        <v>10</v>
      </c>
      <c r="IE284" s="18" t="s">
        <v>439</v>
      </c>
      <c r="IF284" s="18"/>
      <c r="IG284" s="18"/>
      <c r="IH284" s="18"/>
      <c r="II284" s="18"/>
    </row>
    <row r="285" spans="1:243" s="17" customFormat="1" ht="60">
      <c r="A285" s="23">
        <v>3.72</v>
      </c>
      <c r="B285" s="60" t="s">
        <v>422</v>
      </c>
      <c r="C285" s="56" t="s">
        <v>455</v>
      </c>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IA285" s="17">
        <v>3.72</v>
      </c>
      <c r="IB285" s="17" t="s">
        <v>422</v>
      </c>
      <c r="IC285" s="17" t="s">
        <v>455</v>
      </c>
      <c r="IE285" s="18"/>
      <c r="IF285" s="18"/>
      <c r="IG285" s="18"/>
      <c r="IH285" s="18"/>
      <c r="II285" s="18"/>
    </row>
    <row r="286" spans="1:243" s="17" customFormat="1" ht="30">
      <c r="A286" s="23">
        <v>3.73</v>
      </c>
      <c r="B286" s="60" t="s">
        <v>423</v>
      </c>
      <c r="C286" s="56" t="s">
        <v>454</v>
      </c>
      <c r="D286" s="58">
        <v>10</v>
      </c>
      <c r="E286" s="58" t="s">
        <v>439</v>
      </c>
      <c r="F286" s="46">
        <v>447.61</v>
      </c>
      <c r="G286" s="47"/>
      <c r="H286" s="47"/>
      <c r="I286" s="48" t="s">
        <v>38</v>
      </c>
      <c r="J286" s="49">
        <f t="shared" si="16"/>
        <v>1</v>
      </c>
      <c r="K286" s="47" t="s">
        <v>39</v>
      </c>
      <c r="L286" s="47" t="s">
        <v>4</v>
      </c>
      <c r="M286" s="50"/>
      <c r="N286" s="47"/>
      <c r="O286" s="47"/>
      <c r="P286" s="51"/>
      <c r="Q286" s="47"/>
      <c r="R286" s="47"/>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2">
        <f t="shared" si="17"/>
        <v>4476.1</v>
      </c>
      <c r="BB286" s="53">
        <f t="shared" si="18"/>
        <v>4476.1</v>
      </c>
      <c r="BC286" s="54" t="str">
        <f t="shared" si="19"/>
        <v>INR  Four Thousand Four Hundred &amp; Seventy Six  and Paise Ten Only</v>
      </c>
      <c r="IA286" s="17">
        <v>3.73</v>
      </c>
      <c r="IB286" s="17" t="s">
        <v>423</v>
      </c>
      <c r="IC286" s="17" t="s">
        <v>454</v>
      </c>
      <c r="ID286" s="17">
        <v>10</v>
      </c>
      <c r="IE286" s="18" t="s">
        <v>439</v>
      </c>
      <c r="IF286" s="18"/>
      <c r="IG286" s="18"/>
      <c r="IH286" s="18"/>
      <c r="II286" s="18"/>
    </row>
    <row r="287" spans="1:243" s="17" customFormat="1" ht="15">
      <c r="A287" s="23">
        <v>3.74</v>
      </c>
      <c r="B287" s="60" t="s">
        <v>424</v>
      </c>
      <c r="C287" s="56" t="s">
        <v>453</v>
      </c>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IA287" s="17">
        <v>3.74</v>
      </c>
      <c r="IB287" s="17" t="s">
        <v>424</v>
      </c>
      <c r="IC287" s="17" t="s">
        <v>453</v>
      </c>
      <c r="IE287" s="18"/>
      <c r="IF287" s="18"/>
      <c r="IG287" s="18"/>
      <c r="IH287" s="18"/>
      <c r="II287" s="18"/>
    </row>
    <row r="288" spans="1:243" s="17" customFormat="1" ht="409.5">
      <c r="A288" s="23">
        <v>3.75</v>
      </c>
      <c r="B288" s="60" t="s">
        <v>425</v>
      </c>
      <c r="C288" s="56" t="s">
        <v>452</v>
      </c>
      <c r="D288" s="58">
        <v>10.6</v>
      </c>
      <c r="E288" s="58" t="s">
        <v>439</v>
      </c>
      <c r="F288" s="46">
        <v>4985.93</v>
      </c>
      <c r="G288" s="47"/>
      <c r="H288" s="47"/>
      <c r="I288" s="48" t="s">
        <v>38</v>
      </c>
      <c r="J288" s="49">
        <f t="shared" si="16"/>
        <v>1</v>
      </c>
      <c r="K288" s="47" t="s">
        <v>39</v>
      </c>
      <c r="L288" s="47" t="s">
        <v>4</v>
      </c>
      <c r="M288" s="50"/>
      <c r="N288" s="47"/>
      <c r="O288" s="47"/>
      <c r="P288" s="51"/>
      <c r="Q288" s="47"/>
      <c r="R288" s="47"/>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2">
        <f t="shared" si="17"/>
        <v>52850.86</v>
      </c>
      <c r="BB288" s="53">
        <f t="shared" si="18"/>
        <v>52850.86</v>
      </c>
      <c r="BC288" s="54" t="str">
        <f t="shared" si="19"/>
        <v>INR  Fifty Two Thousand Eight Hundred &amp; Fifty  and Paise Eighty Six Only</v>
      </c>
      <c r="IA288" s="17">
        <v>3.75</v>
      </c>
      <c r="IB288" s="71" t="s">
        <v>425</v>
      </c>
      <c r="IC288" s="17" t="s">
        <v>452</v>
      </c>
      <c r="ID288" s="17">
        <v>10.6</v>
      </c>
      <c r="IE288" s="18" t="s">
        <v>439</v>
      </c>
      <c r="IF288" s="18"/>
      <c r="IG288" s="18"/>
      <c r="IH288" s="18"/>
      <c r="II288" s="18"/>
    </row>
    <row r="289" spans="1:243" s="17" customFormat="1" ht="45">
      <c r="A289" s="23">
        <v>3.76</v>
      </c>
      <c r="B289" s="60" t="s">
        <v>426</v>
      </c>
      <c r="C289" s="56" t="s">
        <v>451</v>
      </c>
      <c r="D289" s="58">
        <v>4</v>
      </c>
      <c r="E289" s="58" t="s">
        <v>439</v>
      </c>
      <c r="F289" s="46">
        <v>457.52</v>
      </c>
      <c r="G289" s="47"/>
      <c r="H289" s="47"/>
      <c r="I289" s="48" t="s">
        <v>38</v>
      </c>
      <c r="J289" s="49">
        <f t="shared" si="16"/>
        <v>1</v>
      </c>
      <c r="K289" s="47" t="s">
        <v>39</v>
      </c>
      <c r="L289" s="47" t="s">
        <v>4</v>
      </c>
      <c r="M289" s="50"/>
      <c r="N289" s="47"/>
      <c r="O289" s="47"/>
      <c r="P289" s="51"/>
      <c r="Q289" s="47"/>
      <c r="R289" s="47"/>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2">
        <f t="shared" si="17"/>
        <v>1830.08</v>
      </c>
      <c r="BB289" s="53">
        <f t="shared" si="18"/>
        <v>1830.08</v>
      </c>
      <c r="BC289" s="54" t="str">
        <f t="shared" si="19"/>
        <v>INR  One Thousand Eight Hundred &amp; Thirty  and Paise Eight Only</v>
      </c>
      <c r="IA289" s="17">
        <v>3.76</v>
      </c>
      <c r="IB289" s="17" t="s">
        <v>426</v>
      </c>
      <c r="IC289" s="17" t="s">
        <v>451</v>
      </c>
      <c r="ID289" s="17">
        <v>4</v>
      </c>
      <c r="IE289" s="18" t="s">
        <v>439</v>
      </c>
      <c r="IF289" s="18"/>
      <c r="IG289" s="18"/>
      <c r="IH289" s="18"/>
      <c r="II289" s="18"/>
    </row>
    <row r="290" spans="1:243" s="17" customFormat="1" ht="30">
      <c r="A290" s="23">
        <v>3.77</v>
      </c>
      <c r="B290" s="60" t="s">
        <v>427</v>
      </c>
      <c r="C290" s="56" t="s">
        <v>450</v>
      </c>
      <c r="D290" s="58">
        <v>4</v>
      </c>
      <c r="E290" s="58" t="s">
        <v>439</v>
      </c>
      <c r="F290" s="46">
        <v>51.62</v>
      </c>
      <c r="G290" s="47"/>
      <c r="H290" s="47"/>
      <c r="I290" s="48" t="s">
        <v>38</v>
      </c>
      <c r="J290" s="49">
        <f t="shared" si="16"/>
        <v>1</v>
      </c>
      <c r="K290" s="47" t="s">
        <v>39</v>
      </c>
      <c r="L290" s="47" t="s">
        <v>4</v>
      </c>
      <c r="M290" s="50"/>
      <c r="N290" s="47"/>
      <c r="O290" s="47"/>
      <c r="P290" s="51"/>
      <c r="Q290" s="47"/>
      <c r="R290" s="47"/>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2">
        <f t="shared" si="17"/>
        <v>206.48</v>
      </c>
      <c r="BB290" s="53">
        <f t="shared" si="18"/>
        <v>206.48</v>
      </c>
      <c r="BC290" s="54" t="str">
        <f t="shared" si="19"/>
        <v>INR  Two Hundred &amp; Six  and Paise Forty Eight Only</v>
      </c>
      <c r="IA290" s="17">
        <v>3.77</v>
      </c>
      <c r="IB290" s="17" t="s">
        <v>427</v>
      </c>
      <c r="IC290" s="17" t="s">
        <v>450</v>
      </c>
      <c r="ID290" s="17">
        <v>4</v>
      </c>
      <c r="IE290" s="18" t="s">
        <v>439</v>
      </c>
      <c r="IF290" s="18"/>
      <c r="IG290" s="18"/>
      <c r="IH290" s="18"/>
      <c r="II290" s="18"/>
    </row>
    <row r="291" spans="1:243" s="17" customFormat="1" ht="30">
      <c r="A291" s="23">
        <v>3.78</v>
      </c>
      <c r="B291" s="60" t="s">
        <v>428</v>
      </c>
      <c r="C291" s="56" t="s">
        <v>449</v>
      </c>
      <c r="D291" s="58">
        <v>9</v>
      </c>
      <c r="E291" s="58" t="s">
        <v>439</v>
      </c>
      <c r="F291" s="46">
        <v>305.01</v>
      </c>
      <c r="G291" s="47"/>
      <c r="H291" s="47"/>
      <c r="I291" s="48" t="s">
        <v>38</v>
      </c>
      <c r="J291" s="49">
        <f t="shared" si="16"/>
        <v>1</v>
      </c>
      <c r="K291" s="47" t="s">
        <v>39</v>
      </c>
      <c r="L291" s="47" t="s">
        <v>4</v>
      </c>
      <c r="M291" s="50"/>
      <c r="N291" s="47"/>
      <c r="O291" s="47"/>
      <c r="P291" s="51"/>
      <c r="Q291" s="47"/>
      <c r="R291" s="47"/>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2">
        <f t="shared" si="17"/>
        <v>2745.09</v>
      </c>
      <c r="BB291" s="53">
        <f t="shared" si="18"/>
        <v>2745.09</v>
      </c>
      <c r="BC291" s="54" t="str">
        <f t="shared" si="19"/>
        <v>INR  Two Thousand Seven Hundred &amp; Forty Five  and Paise Nine Only</v>
      </c>
      <c r="IA291" s="17">
        <v>3.78</v>
      </c>
      <c r="IB291" s="17" t="s">
        <v>428</v>
      </c>
      <c r="IC291" s="17" t="s">
        <v>449</v>
      </c>
      <c r="ID291" s="17">
        <v>9</v>
      </c>
      <c r="IE291" s="18" t="s">
        <v>439</v>
      </c>
      <c r="IF291" s="18"/>
      <c r="IG291" s="18"/>
      <c r="IH291" s="18"/>
      <c r="II291" s="18"/>
    </row>
    <row r="292" spans="1:243" s="17" customFormat="1" ht="409.5">
      <c r="A292" s="23">
        <v>3.79</v>
      </c>
      <c r="B292" s="60" t="s">
        <v>429</v>
      </c>
      <c r="C292" s="56" t="s">
        <v>448</v>
      </c>
      <c r="D292" s="58">
        <v>10</v>
      </c>
      <c r="E292" s="58" t="s">
        <v>439</v>
      </c>
      <c r="F292" s="46">
        <v>1954.84</v>
      </c>
      <c r="G292" s="47"/>
      <c r="H292" s="47"/>
      <c r="I292" s="48" t="s">
        <v>38</v>
      </c>
      <c r="J292" s="49">
        <f t="shared" si="16"/>
        <v>1</v>
      </c>
      <c r="K292" s="47" t="s">
        <v>39</v>
      </c>
      <c r="L292" s="47" t="s">
        <v>4</v>
      </c>
      <c r="M292" s="50"/>
      <c r="N292" s="47"/>
      <c r="O292" s="47"/>
      <c r="P292" s="51"/>
      <c r="Q292" s="47"/>
      <c r="R292" s="47"/>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2">
        <f t="shared" si="17"/>
        <v>19548.4</v>
      </c>
      <c r="BB292" s="53">
        <f t="shared" si="18"/>
        <v>19548.4</v>
      </c>
      <c r="BC292" s="54" t="str">
        <f t="shared" si="19"/>
        <v>INR  Nineteen Thousand Five Hundred &amp; Forty Eight  and Paise Forty Only</v>
      </c>
      <c r="IA292" s="17">
        <v>3.79</v>
      </c>
      <c r="IB292" s="71" t="s">
        <v>429</v>
      </c>
      <c r="IC292" s="17" t="s">
        <v>448</v>
      </c>
      <c r="ID292" s="17">
        <v>10</v>
      </c>
      <c r="IE292" s="18" t="s">
        <v>439</v>
      </c>
      <c r="IF292" s="18"/>
      <c r="IG292" s="18"/>
      <c r="IH292" s="18"/>
      <c r="II292" s="18"/>
    </row>
    <row r="293" spans="1:243" s="17" customFormat="1" ht="45">
      <c r="A293" s="23">
        <v>3.8</v>
      </c>
      <c r="B293" s="60" t="s">
        <v>430</v>
      </c>
      <c r="C293" s="56" t="s">
        <v>447</v>
      </c>
      <c r="D293" s="58">
        <v>30</v>
      </c>
      <c r="E293" s="58" t="s">
        <v>439</v>
      </c>
      <c r="F293" s="46">
        <v>4461.35</v>
      </c>
      <c r="G293" s="47"/>
      <c r="H293" s="47"/>
      <c r="I293" s="48" t="s">
        <v>38</v>
      </c>
      <c r="J293" s="49">
        <f t="shared" si="16"/>
        <v>1</v>
      </c>
      <c r="K293" s="47" t="s">
        <v>39</v>
      </c>
      <c r="L293" s="47" t="s">
        <v>4</v>
      </c>
      <c r="M293" s="50"/>
      <c r="N293" s="47"/>
      <c r="O293" s="47"/>
      <c r="P293" s="51"/>
      <c r="Q293" s="47"/>
      <c r="R293" s="47"/>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2">
        <f t="shared" si="17"/>
        <v>133840.5</v>
      </c>
      <c r="BB293" s="53">
        <f t="shared" si="18"/>
        <v>133840.5</v>
      </c>
      <c r="BC293" s="54" t="str">
        <f t="shared" si="19"/>
        <v>INR  One Lakh Thirty Three Thousand Eight Hundred &amp; Forty  and Paise Fifty Only</v>
      </c>
      <c r="IA293" s="17">
        <v>3.8</v>
      </c>
      <c r="IB293" s="17" t="s">
        <v>430</v>
      </c>
      <c r="IC293" s="17" t="s">
        <v>447</v>
      </c>
      <c r="ID293" s="17">
        <v>30</v>
      </c>
      <c r="IE293" s="18" t="s">
        <v>439</v>
      </c>
      <c r="IF293" s="18"/>
      <c r="IG293" s="18"/>
      <c r="IH293" s="18"/>
      <c r="II293" s="18"/>
    </row>
    <row r="294" spans="1:243" s="17" customFormat="1" ht="30">
      <c r="A294" s="23">
        <v>3.81</v>
      </c>
      <c r="B294" s="60" t="s">
        <v>431</v>
      </c>
      <c r="C294" s="56" t="s">
        <v>446</v>
      </c>
      <c r="D294" s="58">
        <v>8</v>
      </c>
      <c r="E294" s="58" t="s">
        <v>439</v>
      </c>
      <c r="F294" s="46">
        <v>387.13</v>
      </c>
      <c r="G294" s="47"/>
      <c r="H294" s="47"/>
      <c r="I294" s="48" t="s">
        <v>38</v>
      </c>
      <c r="J294" s="49">
        <f t="shared" si="16"/>
        <v>1</v>
      </c>
      <c r="K294" s="47" t="s">
        <v>39</v>
      </c>
      <c r="L294" s="47" t="s">
        <v>4</v>
      </c>
      <c r="M294" s="50"/>
      <c r="N294" s="47"/>
      <c r="O294" s="47"/>
      <c r="P294" s="51"/>
      <c r="Q294" s="47"/>
      <c r="R294" s="47"/>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2">
        <f t="shared" si="17"/>
        <v>3097.04</v>
      </c>
      <c r="BB294" s="53">
        <f t="shared" si="18"/>
        <v>3097.04</v>
      </c>
      <c r="BC294" s="54" t="str">
        <f t="shared" si="19"/>
        <v>INR  Three Thousand  &amp;Ninety Seven  and Paise Four Only</v>
      </c>
      <c r="IA294" s="17">
        <v>3.81</v>
      </c>
      <c r="IB294" s="17" t="s">
        <v>431</v>
      </c>
      <c r="IC294" s="17" t="s">
        <v>446</v>
      </c>
      <c r="ID294" s="17">
        <v>8</v>
      </c>
      <c r="IE294" s="18" t="s">
        <v>439</v>
      </c>
      <c r="IF294" s="18"/>
      <c r="IG294" s="18"/>
      <c r="IH294" s="18"/>
      <c r="II294" s="18"/>
    </row>
    <row r="295" spans="1:243" s="17" customFormat="1" ht="30">
      <c r="A295" s="23">
        <v>3.82</v>
      </c>
      <c r="B295" s="60" t="s">
        <v>432</v>
      </c>
      <c r="C295" s="56" t="s">
        <v>445</v>
      </c>
      <c r="D295" s="58">
        <v>4</v>
      </c>
      <c r="E295" s="58" t="s">
        <v>439</v>
      </c>
      <c r="F295" s="46">
        <v>2522.2</v>
      </c>
      <c r="G295" s="47"/>
      <c r="H295" s="47"/>
      <c r="I295" s="48" t="s">
        <v>38</v>
      </c>
      <c r="J295" s="49">
        <f t="shared" si="16"/>
        <v>1</v>
      </c>
      <c r="K295" s="47" t="s">
        <v>39</v>
      </c>
      <c r="L295" s="47" t="s">
        <v>4</v>
      </c>
      <c r="M295" s="50"/>
      <c r="N295" s="47"/>
      <c r="O295" s="47"/>
      <c r="P295" s="51"/>
      <c r="Q295" s="47"/>
      <c r="R295" s="47"/>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2">
        <f t="shared" si="17"/>
        <v>10088.8</v>
      </c>
      <c r="BB295" s="53">
        <f t="shared" si="18"/>
        <v>10088.8</v>
      </c>
      <c r="BC295" s="54" t="str">
        <f t="shared" si="19"/>
        <v>INR  Ten Thousand  &amp;Eighty Eight  and Paise Eighty Only</v>
      </c>
      <c r="IA295" s="17">
        <v>3.82</v>
      </c>
      <c r="IB295" s="17" t="s">
        <v>432</v>
      </c>
      <c r="IC295" s="17" t="s">
        <v>445</v>
      </c>
      <c r="ID295" s="17">
        <v>4</v>
      </c>
      <c r="IE295" s="18" t="s">
        <v>439</v>
      </c>
      <c r="IF295" s="18"/>
      <c r="IG295" s="18"/>
      <c r="IH295" s="18"/>
      <c r="II295" s="18"/>
    </row>
    <row r="296" spans="1:243" s="17" customFormat="1" ht="384.75">
      <c r="A296" s="23">
        <v>3.83</v>
      </c>
      <c r="B296" s="60" t="s">
        <v>433</v>
      </c>
      <c r="C296" s="56" t="s">
        <v>444</v>
      </c>
      <c r="D296" s="58">
        <v>8</v>
      </c>
      <c r="E296" s="58" t="s">
        <v>439</v>
      </c>
      <c r="F296" s="46">
        <v>850.81</v>
      </c>
      <c r="G296" s="47"/>
      <c r="H296" s="47"/>
      <c r="I296" s="48" t="s">
        <v>38</v>
      </c>
      <c r="J296" s="49">
        <f t="shared" si="16"/>
        <v>1</v>
      </c>
      <c r="K296" s="47" t="s">
        <v>39</v>
      </c>
      <c r="L296" s="47" t="s">
        <v>4</v>
      </c>
      <c r="M296" s="50"/>
      <c r="N296" s="47"/>
      <c r="O296" s="47"/>
      <c r="P296" s="51"/>
      <c r="Q296" s="47"/>
      <c r="R296" s="47"/>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2">
        <f t="shared" si="17"/>
        <v>6806.48</v>
      </c>
      <c r="BB296" s="53">
        <f t="shared" si="18"/>
        <v>6806.48</v>
      </c>
      <c r="BC296" s="54" t="str">
        <f t="shared" si="19"/>
        <v>INR  Six Thousand Eight Hundred &amp; Six  and Paise Forty Eight Only</v>
      </c>
      <c r="IA296" s="17">
        <v>3.83</v>
      </c>
      <c r="IB296" s="71" t="s">
        <v>433</v>
      </c>
      <c r="IC296" s="17" t="s">
        <v>444</v>
      </c>
      <c r="ID296" s="17">
        <v>8</v>
      </c>
      <c r="IE296" s="18" t="s">
        <v>439</v>
      </c>
      <c r="IF296" s="18"/>
      <c r="IG296" s="18"/>
      <c r="IH296" s="18"/>
      <c r="II296" s="18"/>
    </row>
    <row r="297" spans="1:243" s="17" customFormat="1" ht="242.25">
      <c r="A297" s="23">
        <v>3.84</v>
      </c>
      <c r="B297" s="60" t="s">
        <v>434</v>
      </c>
      <c r="C297" s="56" t="s">
        <v>443</v>
      </c>
      <c r="D297" s="58">
        <v>8</v>
      </c>
      <c r="E297" s="58" t="s">
        <v>439</v>
      </c>
      <c r="F297" s="46">
        <v>698</v>
      </c>
      <c r="G297" s="47"/>
      <c r="H297" s="47"/>
      <c r="I297" s="48" t="s">
        <v>38</v>
      </c>
      <c r="J297" s="49">
        <f t="shared" si="16"/>
        <v>1</v>
      </c>
      <c r="K297" s="47" t="s">
        <v>39</v>
      </c>
      <c r="L297" s="47" t="s">
        <v>4</v>
      </c>
      <c r="M297" s="50"/>
      <c r="N297" s="47"/>
      <c r="O297" s="47"/>
      <c r="P297" s="51"/>
      <c r="Q297" s="47"/>
      <c r="R297" s="47"/>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2">
        <f t="shared" si="17"/>
        <v>5584</v>
      </c>
      <c r="BB297" s="53">
        <f t="shared" si="18"/>
        <v>5584</v>
      </c>
      <c r="BC297" s="54" t="str">
        <f t="shared" si="19"/>
        <v>INR  Five Thousand Five Hundred &amp; Eighty Four  Only</v>
      </c>
      <c r="IA297" s="17">
        <v>3.84</v>
      </c>
      <c r="IB297" s="71" t="s">
        <v>434</v>
      </c>
      <c r="IC297" s="17" t="s">
        <v>443</v>
      </c>
      <c r="ID297" s="17">
        <v>8</v>
      </c>
      <c r="IE297" s="18" t="s">
        <v>439</v>
      </c>
      <c r="IF297" s="18"/>
      <c r="IG297" s="18"/>
      <c r="IH297" s="18"/>
      <c r="II297" s="18"/>
    </row>
    <row r="298" spans="1:243" s="17" customFormat="1" ht="142.5">
      <c r="A298" s="23">
        <v>3.85</v>
      </c>
      <c r="B298" s="60" t="s">
        <v>435</v>
      </c>
      <c r="C298" s="56" t="s">
        <v>442</v>
      </c>
      <c r="D298" s="58">
        <v>4</v>
      </c>
      <c r="E298" s="58" t="s">
        <v>439</v>
      </c>
      <c r="F298" s="46">
        <v>1231.77</v>
      </c>
      <c r="G298" s="47"/>
      <c r="H298" s="47"/>
      <c r="I298" s="48" t="s">
        <v>38</v>
      </c>
      <c r="J298" s="49">
        <f t="shared" si="16"/>
        <v>1</v>
      </c>
      <c r="K298" s="47" t="s">
        <v>39</v>
      </c>
      <c r="L298" s="47" t="s">
        <v>4</v>
      </c>
      <c r="M298" s="50"/>
      <c r="N298" s="47"/>
      <c r="O298" s="47"/>
      <c r="P298" s="51"/>
      <c r="Q298" s="47"/>
      <c r="R298" s="47"/>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2">
        <f t="shared" si="17"/>
        <v>4927.08</v>
      </c>
      <c r="BB298" s="53">
        <f t="shared" si="18"/>
        <v>4927.08</v>
      </c>
      <c r="BC298" s="54" t="str">
        <f t="shared" si="19"/>
        <v>INR  Four Thousand Nine Hundred &amp; Twenty Seven  and Paise Eight Only</v>
      </c>
      <c r="IA298" s="17">
        <v>3.85</v>
      </c>
      <c r="IB298" s="71" t="s">
        <v>435</v>
      </c>
      <c r="IC298" s="17" t="s">
        <v>442</v>
      </c>
      <c r="ID298" s="17">
        <v>4</v>
      </c>
      <c r="IE298" s="18" t="s">
        <v>439</v>
      </c>
      <c r="IF298" s="18"/>
      <c r="IG298" s="18"/>
      <c r="IH298" s="18"/>
      <c r="II298" s="18"/>
    </row>
    <row r="299" spans="1:243" s="17" customFormat="1" ht="142.5">
      <c r="A299" s="23">
        <v>3.86</v>
      </c>
      <c r="B299" s="60" t="s">
        <v>436</v>
      </c>
      <c r="C299" s="56" t="s">
        <v>441</v>
      </c>
      <c r="D299" s="58">
        <v>8</v>
      </c>
      <c r="E299" s="58" t="s">
        <v>439</v>
      </c>
      <c r="F299" s="46">
        <v>1266.96</v>
      </c>
      <c r="G299" s="47"/>
      <c r="H299" s="47"/>
      <c r="I299" s="48" t="s">
        <v>38</v>
      </c>
      <c r="J299" s="49">
        <f t="shared" si="16"/>
        <v>1</v>
      </c>
      <c r="K299" s="47" t="s">
        <v>39</v>
      </c>
      <c r="L299" s="47" t="s">
        <v>4</v>
      </c>
      <c r="M299" s="50"/>
      <c r="N299" s="47"/>
      <c r="O299" s="47"/>
      <c r="P299" s="51"/>
      <c r="Q299" s="47"/>
      <c r="R299" s="47"/>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2">
        <f t="shared" si="17"/>
        <v>10135.68</v>
      </c>
      <c r="BB299" s="53">
        <f t="shared" si="18"/>
        <v>10135.68</v>
      </c>
      <c r="BC299" s="54" t="str">
        <f t="shared" si="19"/>
        <v>INR  Ten Thousand One Hundred &amp; Thirty Five  and Paise Sixty Eight Only</v>
      </c>
      <c r="IA299" s="17">
        <v>3.86</v>
      </c>
      <c r="IB299" s="71" t="s">
        <v>436</v>
      </c>
      <c r="IC299" s="17" t="s">
        <v>441</v>
      </c>
      <c r="ID299" s="17">
        <v>8</v>
      </c>
      <c r="IE299" s="18" t="s">
        <v>439</v>
      </c>
      <c r="IF299" s="18"/>
      <c r="IG299" s="18"/>
      <c r="IH299" s="18"/>
      <c r="II299" s="18"/>
    </row>
    <row r="300" spans="1:243" s="17" customFormat="1" ht="142.5">
      <c r="A300" s="23">
        <v>3.87</v>
      </c>
      <c r="B300" s="60" t="s">
        <v>437</v>
      </c>
      <c r="C300" s="56" t="s">
        <v>440</v>
      </c>
      <c r="D300" s="58">
        <v>4</v>
      </c>
      <c r="E300" s="58" t="s">
        <v>439</v>
      </c>
      <c r="F300" s="46">
        <v>5660.28</v>
      </c>
      <c r="G300" s="47"/>
      <c r="H300" s="47"/>
      <c r="I300" s="48" t="s">
        <v>38</v>
      </c>
      <c r="J300" s="49">
        <f t="shared" si="16"/>
        <v>1</v>
      </c>
      <c r="K300" s="47" t="s">
        <v>39</v>
      </c>
      <c r="L300" s="47" t="s">
        <v>4</v>
      </c>
      <c r="M300" s="50"/>
      <c r="N300" s="47"/>
      <c r="O300" s="47"/>
      <c r="P300" s="51"/>
      <c r="Q300" s="47"/>
      <c r="R300" s="47"/>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2">
        <f t="shared" si="17"/>
        <v>22641.12</v>
      </c>
      <c r="BB300" s="53">
        <f t="shared" si="18"/>
        <v>22641.12</v>
      </c>
      <c r="BC300" s="54" t="str">
        <f t="shared" si="19"/>
        <v>INR  Twenty Two Thousand Six Hundred &amp; Forty One  and Paise Twelve Only</v>
      </c>
      <c r="IA300" s="17">
        <v>3.87</v>
      </c>
      <c r="IB300" s="71" t="s">
        <v>437</v>
      </c>
      <c r="IC300" s="17" t="s">
        <v>440</v>
      </c>
      <c r="ID300" s="17">
        <v>4</v>
      </c>
      <c r="IE300" s="18" t="s">
        <v>439</v>
      </c>
      <c r="IF300" s="18"/>
      <c r="IG300" s="18"/>
      <c r="IH300" s="18"/>
      <c r="II300" s="18"/>
    </row>
    <row r="301" spans="1:243" s="17" customFormat="1" ht="399">
      <c r="A301" s="23">
        <v>3.88</v>
      </c>
      <c r="B301" s="60" t="s">
        <v>438</v>
      </c>
      <c r="C301" s="56" t="s">
        <v>664</v>
      </c>
      <c r="D301" s="58">
        <v>9</v>
      </c>
      <c r="E301" s="58" t="s">
        <v>439</v>
      </c>
      <c r="F301" s="46">
        <v>2288.44</v>
      </c>
      <c r="G301" s="47"/>
      <c r="H301" s="47"/>
      <c r="I301" s="48" t="s">
        <v>38</v>
      </c>
      <c r="J301" s="49">
        <f t="shared" si="16"/>
        <v>1</v>
      </c>
      <c r="K301" s="47" t="s">
        <v>39</v>
      </c>
      <c r="L301" s="47" t="s">
        <v>4</v>
      </c>
      <c r="M301" s="50"/>
      <c r="N301" s="47"/>
      <c r="O301" s="47"/>
      <c r="P301" s="51"/>
      <c r="Q301" s="47"/>
      <c r="R301" s="47"/>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2">
        <f t="shared" si="17"/>
        <v>20595.96</v>
      </c>
      <c r="BB301" s="53">
        <f t="shared" si="18"/>
        <v>20595.96</v>
      </c>
      <c r="BC301" s="54" t="str">
        <f t="shared" si="19"/>
        <v>INR  Twenty Thousand Five Hundred &amp; Ninety Five  and Paise Ninety Six Only</v>
      </c>
      <c r="IA301" s="17">
        <v>3.88</v>
      </c>
      <c r="IB301" s="71" t="s">
        <v>438</v>
      </c>
      <c r="IC301" s="17" t="s">
        <v>664</v>
      </c>
      <c r="ID301" s="17">
        <v>9</v>
      </c>
      <c r="IE301" s="18" t="s">
        <v>439</v>
      </c>
      <c r="IF301" s="18"/>
      <c r="IG301" s="18"/>
      <c r="IH301" s="18"/>
      <c r="II301" s="18"/>
    </row>
    <row r="302" spans="1:243" s="19" customFormat="1" ht="81.75" customHeight="1">
      <c r="A302" s="23">
        <v>3.89</v>
      </c>
      <c r="B302" s="55" t="s">
        <v>128</v>
      </c>
      <c r="C302" s="56" t="s">
        <v>665</v>
      </c>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c r="AX302" s="74"/>
      <c r="AY302" s="74"/>
      <c r="AZ302" s="74"/>
      <c r="BA302" s="74"/>
      <c r="BB302" s="74"/>
      <c r="BC302" s="74"/>
      <c r="IA302" s="19">
        <v>3.89</v>
      </c>
      <c r="IB302" s="22" t="s">
        <v>128</v>
      </c>
      <c r="IC302" s="19" t="s">
        <v>665</v>
      </c>
      <c r="IE302" s="20"/>
      <c r="IF302" s="20" t="s">
        <v>34</v>
      </c>
      <c r="IG302" s="20" t="s">
        <v>35</v>
      </c>
      <c r="IH302" s="20">
        <v>10</v>
      </c>
      <c r="II302" s="20" t="s">
        <v>36</v>
      </c>
    </row>
    <row r="303" spans="1:243" s="19" customFormat="1" ht="30">
      <c r="A303" s="23">
        <v>3.9</v>
      </c>
      <c r="B303" s="55" t="s">
        <v>129</v>
      </c>
      <c r="C303" s="56" t="s">
        <v>666</v>
      </c>
      <c r="D303" s="57">
        <f>8*4</f>
        <v>32</v>
      </c>
      <c r="E303" s="58" t="s">
        <v>184</v>
      </c>
      <c r="F303" s="46">
        <v>503.29</v>
      </c>
      <c r="G303" s="47"/>
      <c r="H303" s="47"/>
      <c r="I303" s="48" t="s">
        <v>38</v>
      </c>
      <c r="J303" s="49">
        <f aca="true" t="shared" si="20" ref="J303:J363">IF(I303="Less(-)",-1,1)</f>
        <v>1</v>
      </c>
      <c r="K303" s="47" t="s">
        <v>39</v>
      </c>
      <c r="L303" s="47" t="s">
        <v>4</v>
      </c>
      <c r="M303" s="50"/>
      <c r="N303" s="47"/>
      <c r="O303" s="47"/>
      <c r="P303" s="51"/>
      <c r="Q303" s="47"/>
      <c r="R303" s="47"/>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2">
        <f aca="true" t="shared" si="21" ref="BA303:BA363">(total_amount_ba($B$2,$D$2,D303,F303,J303,K303,M303))</f>
        <v>16105.28</v>
      </c>
      <c r="BB303" s="53">
        <f aca="true" t="shared" si="22" ref="BB303:BB363">BA303+SUM(N303:AZ303)</f>
        <v>16105.28</v>
      </c>
      <c r="BC303" s="54" t="str">
        <f aca="true" t="shared" si="23" ref="BC303:BC363">SpellNumber(L303,BB303)</f>
        <v>INR  Sixteen Thousand One Hundred &amp; Five  and Paise Twenty Eight Only</v>
      </c>
      <c r="IA303" s="19">
        <v>3.9</v>
      </c>
      <c r="IB303" s="19" t="s">
        <v>129</v>
      </c>
      <c r="IC303" s="19" t="s">
        <v>666</v>
      </c>
      <c r="ID303" s="19">
        <v>32</v>
      </c>
      <c r="IE303" s="20" t="s">
        <v>184</v>
      </c>
      <c r="IF303" s="20" t="s">
        <v>40</v>
      </c>
      <c r="IG303" s="20" t="s">
        <v>35</v>
      </c>
      <c r="IH303" s="20">
        <v>123.223</v>
      </c>
      <c r="II303" s="20" t="s">
        <v>37</v>
      </c>
    </row>
    <row r="304" spans="1:243" s="19" customFormat="1" ht="66.75" customHeight="1">
      <c r="A304" s="23">
        <v>3.91</v>
      </c>
      <c r="B304" s="55" t="s">
        <v>130</v>
      </c>
      <c r="C304" s="56" t="s">
        <v>667</v>
      </c>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IA304" s="19">
        <v>3.91</v>
      </c>
      <c r="IB304" s="22" t="s">
        <v>130</v>
      </c>
      <c r="IC304" s="19" t="s">
        <v>667</v>
      </c>
      <c r="IE304" s="20"/>
      <c r="IF304" s="20" t="s">
        <v>41</v>
      </c>
      <c r="IG304" s="20" t="s">
        <v>42</v>
      </c>
      <c r="IH304" s="20">
        <v>213</v>
      </c>
      <c r="II304" s="20" t="s">
        <v>37</v>
      </c>
    </row>
    <row r="305" spans="1:243" s="19" customFormat="1" ht="30">
      <c r="A305" s="23">
        <v>3.92</v>
      </c>
      <c r="B305" s="55" t="s">
        <v>729</v>
      </c>
      <c r="C305" s="56" t="s">
        <v>668</v>
      </c>
      <c r="D305" s="57">
        <f>1*4</f>
        <v>4</v>
      </c>
      <c r="E305" s="58" t="s">
        <v>184</v>
      </c>
      <c r="F305" s="46">
        <v>783.87</v>
      </c>
      <c r="G305" s="47"/>
      <c r="H305" s="47"/>
      <c r="I305" s="48" t="s">
        <v>38</v>
      </c>
      <c r="J305" s="49">
        <f t="shared" si="20"/>
        <v>1</v>
      </c>
      <c r="K305" s="47" t="s">
        <v>39</v>
      </c>
      <c r="L305" s="47" t="s">
        <v>4</v>
      </c>
      <c r="M305" s="50"/>
      <c r="N305" s="47"/>
      <c r="O305" s="47"/>
      <c r="P305" s="51"/>
      <c r="Q305" s="47"/>
      <c r="R305" s="47"/>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2">
        <f t="shared" si="21"/>
        <v>3135.48</v>
      </c>
      <c r="BB305" s="53">
        <f t="shared" si="22"/>
        <v>3135.48</v>
      </c>
      <c r="BC305" s="54" t="str">
        <f t="shared" si="23"/>
        <v>INR  Three Thousand One Hundred &amp; Thirty Five  and Paise Forty Eight Only</v>
      </c>
      <c r="IA305" s="19">
        <v>3.92</v>
      </c>
      <c r="IB305" s="19" t="s">
        <v>729</v>
      </c>
      <c r="IC305" s="19" t="s">
        <v>668</v>
      </c>
      <c r="ID305" s="19">
        <v>4</v>
      </c>
      <c r="IE305" s="20" t="s">
        <v>184</v>
      </c>
      <c r="IF305" s="20"/>
      <c r="IG305" s="20"/>
      <c r="IH305" s="20"/>
      <c r="II305" s="20"/>
    </row>
    <row r="306" spans="1:243" s="19" customFormat="1" ht="48.75" customHeight="1">
      <c r="A306" s="23">
        <v>3.93</v>
      </c>
      <c r="B306" s="60" t="s">
        <v>131</v>
      </c>
      <c r="C306" s="56" t="s">
        <v>669</v>
      </c>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IA306" s="19">
        <v>3.93</v>
      </c>
      <c r="IB306" s="22" t="s">
        <v>131</v>
      </c>
      <c r="IC306" s="19" t="s">
        <v>669</v>
      </c>
      <c r="IE306" s="20"/>
      <c r="IF306" s="20"/>
      <c r="IG306" s="20"/>
      <c r="IH306" s="20"/>
      <c r="II306" s="20"/>
    </row>
    <row r="307" spans="1:243" s="19" customFormat="1" ht="30">
      <c r="A307" s="23">
        <v>3.94</v>
      </c>
      <c r="B307" s="60" t="s">
        <v>122</v>
      </c>
      <c r="C307" s="56" t="s">
        <v>670</v>
      </c>
      <c r="D307" s="61">
        <v>5</v>
      </c>
      <c r="E307" s="61" t="s">
        <v>127</v>
      </c>
      <c r="F307" s="46">
        <v>39.46</v>
      </c>
      <c r="G307" s="47"/>
      <c r="H307" s="47"/>
      <c r="I307" s="48" t="s">
        <v>38</v>
      </c>
      <c r="J307" s="49">
        <f t="shared" si="20"/>
        <v>1</v>
      </c>
      <c r="K307" s="47" t="s">
        <v>39</v>
      </c>
      <c r="L307" s="47" t="s">
        <v>4</v>
      </c>
      <c r="M307" s="50"/>
      <c r="N307" s="47"/>
      <c r="O307" s="47"/>
      <c r="P307" s="51"/>
      <c r="Q307" s="47"/>
      <c r="R307" s="47"/>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2">
        <f t="shared" si="21"/>
        <v>197.3</v>
      </c>
      <c r="BB307" s="53">
        <f t="shared" si="22"/>
        <v>197.3</v>
      </c>
      <c r="BC307" s="54" t="str">
        <f t="shared" si="23"/>
        <v>INR  One Hundred &amp; Ninety Seven  and Paise Thirty Only</v>
      </c>
      <c r="IA307" s="19">
        <v>3.94</v>
      </c>
      <c r="IB307" s="19" t="s">
        <v>122</v>
      </c>
      <c r="IC307" s="19" t="s">
        <v>670</v>
      </c>
      <c r="ID307" s="19">
        <v>5</v>
      </c>
      <c r="IE307" s="20" t="s">
        <v>127</v>
      </c>
      <c r="IF307" s="20"/>
      <c r="IG307" s="20"/>
      <c r="IH307" s="20"/>
      <c r="II307" s="20"/>
    </row>
    <row r="308" spans="1:243" s="19" customFormat="1" ht="27.75" customHeight="1">
      <c r="A308" s="23">
        <v>3.95</v>
      </c>
      <c r="B308" s="60" t="s">
        <v>123</v>
      </c>
      <c r="C308" s="56" t="s">
        <v>671</v>
      </c>
      <c r="D308" s="62">
        <v>105</v>
      </c>
      <c r="E308" s="61" t="s">
        <v>127</v>
      </c>
      <c r="F308" s="46">
        <v>83.3</v>
      </c>
      <c r="G308" s="47"/>
      <c r="H308" s="47"/>
      <c r="I308" s="48" t="s">
        <v>38</v>
      </c>
      <c r="J308" s="49">
        <f t="shared" si="20"/>
        <v>1</v>
      </c>
      <c r="K308" s="47" t="s">
        <v>39</v>
      </c>
      <c r="L308" s="47" t="s">
        <v>4</v>
      </c>
      <c r="M308" s="50"/>
      <c r="N308" s="47"/>
      <c r="O308" s="47"/>
      <c r="P308" s="51"/>
      <c r="Q308" s="47"/>
      <c r="R308" s="47"/>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2">
        <f t="shared" si="21"/>
        <v>8746.5</v>
      </c>
      <c r="BB308" s="53">
        <f t="shared" si="22"/>
        <v>8746.5</v>
      </c>
      <c r="BC308" s="54" t="str">
        <f t="shared" si="23"/>
        <v>INR  Eight Thousand Seven Hundred &amp; Forty Six  and Paise Fifty Only</v>
      </c>
      <c r="IA308" s="19">
        <v>3.95</v>
      </c>
      <c r="IB308" s="22" t="s">
        <v>123</v>
      </c>
      <c r="IC308" s="19" t="s">
        <v>671</v>
      </c>
      <c r="ID308" s="19">
        <v>105</v>
      </c>
      <c r="IE308" s="20" t="s">
        <v>127</v>
      </c>
      <c r="IF308" s="20"/>
      <c r="IG308" s="20"/>
      <c r="IH308" s="20"/>
      <c r="II308" s="20"/>
    </row>
    <row r="309" spans="1:243" s="19" customFormat="1" ht="30">
      <c r="A309" s="23">
        <v>3.96</v>
      </c>
      <c r="B309" s="60" t="s">
        <v>124</v>
      </c>
      <c r="C309" s="56" t="s">
        <v>672</v>
      </c>
      <c r="D309" s="62">
        <v>300</v>
      </c>
      <c r="E309" s="61" t="s">
        <v>127</v>
      </c>
      <c r="F309" s="46">
        <v>180.63</v>
      </c>
      <c r="G309" s="47"/>
      <c r="H309" s="47"/>
      <c r="I309" s="48" t="s">
        <v>38</v>
      </c>
      <c r="J309" s="49">
        <f t="shared" si="20"/>
        <v>1</v>
      </c>
      <c r="K309" s="47" t="s">
        <v>39</v>
      </c>
      <c r="L309" s="47" t="s">
        <v>4</v>
      </c>
      <c r="M309" s="50"/>
      <c r="N309" s="47"/>
      <c r="O309" s="47"/>
      <c r="P309" s="51"/>
      <c r="Q309" s="47"/>
      <c r="R309" s="47"/>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2">
        <f t="shared" si="21"/>
        <v>54189</v>
      </c>
      <c r="BB309" s="53">
        <f t="shared" si="22"/>
        <v>54189</v>
      </c>
      <c r="BC309" s="54" t="str">
        <f t="shared" si="23"/>
        <v>INR  Fifty Four Thousand One Hundred &amp; Eighty Nine  Only</v>
      </c>
      <c r="IA309" s="19">
        <v>3.96</v>
      </c>
      <c r="IB309" s="19" t="s">
        <v>124</v>
      </c>
      <c r="IC309" s="19" t="s">
        <v>672</v>
      </c>
      <c r="ID309" s="19">
        <v>300</v>
      </c>
      <c r="IE309" s="20" t="s">
        <v>127</v>
      </c>
      <c r="IF309" s="20" t="s">
        <v>34</v>
      </c>
      <c r="IG309" s="20" t="s">
        <v>43</v>
      </c>
      <c r="IH309" s="20">
        <v>10</v>
      </c>
      <c r="II309" s="20" t="s">
        <v>37</v>
      </c>
    </row>
    <row r="310" spans="1:243" s="19" customFormat="1" ht="60">
      <c r="A310" s="23">
        <v>3.97</v>
      </c>
      <c r="B310" s="60" t="s">
        <v>132</v>
      </c>
      <c r="C310" s="56" t="s">
        <v>673</v>
      </c>
      <c r="D310" s="62">
        <v>25</v>
      </c>
      <c r="E310" s="61" t="s">
        <v>127</v>
      </c>
      <c r="F310" s="46">
        <v>33.32</v>
      </c>
      <c r="G310" s="47"/>
      <c r="H310" s="47"/>
      <c r="I310" s="48" t="s">
        <v>38</v>
      </c>
      <c r="J310" s="49">
        <f t="shared" si="20"/>
        <v>1</v>
      </c>
      <c r="K310" s="47" t="s">
        <v>39</v>
      </c>
      <c r="L310" s="47" t="s">
        <v>4</v>
      </c>
      <c r="M310" s="50"/>
      <c r="N310" s="47"/>
      <c r="O310" s="47"/>
      <c r="P310" s="51"/>
      <c r="Q310" s="47"/>
      <c r="R310" s="47"/>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2">
        <f t="shared" si="21"/>
        <v>833</v>
      </c>
      <c r="BB310" s="53">
        <f t="shared" si="22"/>
        <v>833</v>
      </c>
      <c r="BC310" s="54" t="str">
        <f t="shared" si="23"/>
        <v>INR  Eight Hundred &amp; Thirty Three  Only</v>
      </c>
      <c r="IA310" s="19">
        <v>3.97</v>
      </c>
      <c r="IB310" s="19" t="s">
        <v>132</v>
      </c>
      <c r="IC310" s="19" t="s">
        <v>673</v>
      </c>
      <c r="ID310" s="19">
        <v>25</v>
      </c>
      <c r="IE310" s="20" t="s">
        <v>127</v>
      </c>
      <c r="IF310" s="20"/>
      <c r="IG310" s="20"/>
      <c r="IH310" s="20"/>
      <c r="II310" s="20"/>
    </row>
    <row r="311" spans="1:243" s="19" customFormat="1" ht="45">
      <c r="A311" s="23">
        <v>3.98</v>
      </c>
      <c r="B311" s="63" t="s">
        <v>133</v>
      </c>
      <c r="C311" s="56" t="s">
        <v>674</v>
      </c>
      <c r="D311" s="62">
        <f>10*4</f>
        <v>40</v>
      </c>
      <c r="E311" s="58" t="s">
        <v>127</v>
      </c>
      <c r="F311" s="46">
        <v>33.32</v>
      </c>
      <c r="G311" s="47"/>
      <c r="H311" s="47"/>
      <c r="I311" s="48" t="s">
        <v>38</v>
      </c>
      <c r="J311" s="49">
        <f t="shared" si="20"/>
        <v>1</v>
      </c>
      <c r="K311" s="47" t="s">
        <v>39</v>
      </c>
      <c r="L311" s="47" t="s">
        <v>4</v>
      </c>
      <c r="M311" s="50"/>
      <c r="N311" s="47"/>
      <c r="O311" s="47"/>
      <c r="P311" s="51"/>
      <c r="Q311" s="47"/>
      <c r="R311" s="47"/>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2">
        <f t="shared" si="21"/>
        <v>1332.8</v>
      </c>
      <c r="BB311" s="53">
        <f t="shared" si="22"/>
        <v>1332.8</v>
      </c>
      <c r="BC311" s="54" t="str">
        <f t="shared" si="23"/>
        <v>INR  One Thousand Three Hundred &amp; Thirty Two  and Paise Eighty Only</v>
      </c>
      <c r="IA311" s="19">
        <v>3.98</v>
      </c>
      <c r="IB311" s="19" t="s">
        <v>133</v>
      </c>
      <c r="IC311" s="19" t="s">
        <v>674</v>
      </c>
      <c r="ID311" s="19">
        <v>40</v>
      </c>
      <c r="IE311" s="20" t="s">
        <v>127</v>
      </c>
      <c r="IF311" s="20" t="s">
        <v>40</v>
      </c>
      <c r="IG311" s="20" t="s">
        <v>35</v>
      </c>
      <c r="IH311" s="20">
        <v>123.223</v>
      </c>
      <c r="II311" s="20" t="s">
        <v>37</v>
      </c>
    </row>
    <row r="312" spans="1:243" s="19" customFormat="1" ht="60">
      <c r="A312" s="23">
        <v>3.99</v>
      </c>
      <c r="B312" s="60" t="s">
        <v>134</v>
      </c>
      <c r="C312" s="56" t="s">
        <v>675</v>
      </c>
      <c r="D312" s="62">
        <v>85</v>
      </c>
      <c r="E312" s="61" t="s">
        <v>127</v>
      </c>
      <c r="F312" s="46">
        <v>41.21</v>
      </c>
      <c r="G312" s="47"/>
      <c r="H312" s="47"/>
      <c r="I312" s="48" t="s">
        <v>38</v>
      </c>
      <c r="J312" s="49">
        <f t="shared" si="20"/>
        <v>1</v>
      </c>
      <c r="K312" s="47" t="s">
        <v>39</v>
      </c>
      <c r="L312" s="47" t="s">
        <v>4</v>
      </c>
      <c r="M312" s="50"/>
      <c r="N312" s="47"/>
      <c r="O312" s="47"/>
      <c r="P312" s="51"/>
      <c r="Q312" s="47"/>
      <c r="R312" s="47"/>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2">
        <f t="shared" si="21"/>
        <v>3502.85</v>
      </c>
      <c r="BB312" s="53">
        <f t="shared" si="22"/>
        <v>3502.85</v>
      </c>
      <c r="BC312" s="54" t="str">
        <f t="shared" si="23"/>
        <v>INR  Three Thousand Five Hundred &amp; Two  and Paise Eighty Five Only</v>
      </c>
      <c r="IA312" s="19">
        <v>3.99</v>
      </c>
      <c r="IB312" s="19" t="s">
        <v>134</v>
      </c>
      <c r="IC312" s="19" t="s">
        <v>675</v>
      </c>
      <c r="ID312" s="19">
        <v>85</v>
      </c>
      <c r="IE312" s="20" t="s">
        <v>127</v>
      </c>
      <c r="IF312" s="20" t="s">
        <v>44</v>
      </c>
      <c r="IG312" s="20" t="s">
        <v>45</v>
      </c>
      <c r="IH312" s="20">
        <v>10</v>
      </c>
      <c r="II312" s="20" t="s">
        <v>37</v>
      </c>
    </row>
    <row r="313" spans="1:243" s="19" customFormat="1" ht="45">
      <c r="A313" s="23">
        <v>4</v>
      </c>
      <c r="B313" s="60" t="s">
        <v>135</v>
      </c>
      <c r="C313" s="56" t="s">
        <v>676</v>
      </c>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IA313" s="19">
        <v>4</v>
      </c>
      <c r="IB313" s="19" t="s">
        <v>135</v>
      </c>
      <c r="IC313" s="19" t="s">
        <v>676</v>
      </c>
      <c r="IE313" s="20"/>
      <c r="IF313" s="20" t="s">
        <v>41</v>
      </c>
      <c r="IG313" s="20" t="s">
        <v>42</v>
      </c>
      <c r="IH313" s="20">
        <v>213</v>
      </c>
      <c r="II313" s="20" t="s">
        <v>37</v>
      </c>
    </row>
    <row r="314" spans="1:243" s="19" customFormat="1" ht="30">
      <c r="A314" s="23">
        <v>4.01</v>
      </c>
      <c r="B314" s="60" t="s">
        <v>136</v>
      </c>
      <c r="C314" s="56" t="s">
        <v>677</v>
      </c>
      <c r="D314" s="61">
        <v>100</v>
      </c>
      <c r="E314" s="61" t="s">
        <v>127</v>
      </c>
      <c r="F314" s="46">
        <v>195.54</v>
      </c>
      <c r="G314" s="47"/>
      <c r="H314" s="47"/>
      <c r="I314" s="48" t="s">
        <v>38</v>
      </c>
      <c r="J314" s="49">
        <f t="shared" si="20"/>
        <v>1</v>
      </c>
      <c r="K314" s="47" t="s">
        <v>39</v>
      </c>
      <c r="L314" s="47" t="s">
        <v>4</v>
      </c>
      <c r="M314" s="50"/>
      <c r="N314" s="47"/>
      <c r="O314" s="47"/>
      <c r="P314" s="51"/>
      <c r="Q314" s="47"/>
      <c r="R314" s="47"/>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2">
        <f t="shared" si="21"/>
        <v>19554</v>
      </c>
      <c r="BB314" s="53">
        <f t="shared" si="22"/>
        <v>19554</v>
      </c>
      <c r="BC314" s="54" t="str">
        <f t="shared" si="23"/>
        <v>INR  Nineteen Thousand Five Hundred &amp; Fifty Four  Only</v>
      </c>
      <c r="IA314" s="19">
        <v>4.01</v>
      </c>
      <c r="IB314" s="19" t="s">
        <v>136</v>
      </c>
      <c r="IC314" s="19" t="s">
        <v>677</v>
      </c>
      <c r="ID314" s="19">
        <v>100</v>
      </c>
      <c r="IE314" s="20" t="s">
        <v>127</v>
      </c>
      <c r="IF314" s="20"/>
      <c r="IG314" s="20"/>
      <c r="IH314" s="20"/>
      <c r="II314" s="20"/>
    </row>
    <row r="315" spans="1:243" s="19" customFormat="1" ht="30">
      <c r="A315" s="23">
        <v>4.02</v>
      </c>
      <c r="B315" s="60" t="s">
        <v>137</v>
      </c>
      <c r="C315" s="56" t="s">
        <v>678</v>
      </c>
      <c r="D315" s="61">
        <v>270</v>
      </c>
      <c r="E315" s="61" t="s">
        <v>127</v>
      </c>
      <c r="F315" s="46">
        <v>224.46</v>
      </c>
      <c r="G315" s="47"/>
      <c r="H315" s="47"/>
      <c r="I315" s="48" t="s">
        <v>38</v>
      </c>
      <c r="J315" s="49">
        <f t="shared" si="20"/>
        <v>1</v>
      </c>
      <c r="K315" s="47" t="s">
        <v>39</v>
      </c>
      <c r="L315" s="47" t="s">
        <v>4</v>
      </c>
      <c r="M315" s="50"/>
      <c r="N315" s="47"/>
      <c r="O315" s="47"/>
      <c r="P315" s="51"/>
      <c r="Q315" s="47"/>
      <c r="R315" s="47"/>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2">
        <f t="shared" si="21"/>
        <v>60604.2</v>
      </c>
      <c r="BB315" s="53">
        <f t="shared" si="22"/>
        <v>60604.2</v>
      </c>
      <c r="BC315" s="54" t="str">
        <f t="shared" si="23"/>
        <v>INR  Sixty Thousand Six Hundred &amp; Four  and Paise Twenty Only</v>
      </c>
      <c r="IA315" s="19">
        <v>4.02</v>
      </c>
      <c r="IB315" s="19" t="s">
        <v>137</v>
      </c>
      <c r="IC315" s="19" t="s">
        <v>678</v>
      </c>
      <c r="ID315" s="19">
        <v>270</v>
      </c>
      <c r="IE315" s="20" t="s">
        <v>127</v>
      </c>
      <c r="IF315" s="20"/>
      <c r="IG315" s="20"/>
      <c r="IH315" s="20"/>
      <c r="II315" s="20"/>
    </row>
    <row r="316" spans="1:243" s="19" customFormat="1" ht="30">
      <c r="A316" s="23">
        <v>4.03</v>
      </c>
      <c r="B316" s="60" t="s">
        <v>138</v>
      </c>
      <c r="C316" s="56" t="s">
        <v>679</v>
      </c>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IA316" s="19">
        <v>4.03</v>
      </c>
      <c r="IB316" s="19" t="s">
        <v>138</v>
      </c>
      <c r="IC316" s="19" t="s">
        <v>679</v>
      </c>
      <c r="IE316" s="20"/>
      <c r="IF316" s="20"/>
      <c r="IG316" s="20"/>
      <c r="IH316" s="20"/>
      <c r="II316" s="20"/>
    </row>
    <row r="317" spans="1:243" s="19" customFormat="1" ht="30">
      <c r="A317" s="23">
        <v>4.04</v>
      </c>
      <c r="B317" s="60" t="s">
        <v>139</v>
      </c>
      <c r="C317" s="56" t="s">
        <v>680</v>
      </c>
      <c r="D317" s="64">
        <v>80</v>
      </c>
      <c r="E317" s="61" t="s">
        <v>120</v>
      </c>
      <c r="F317" s="46">
        <v>261.29</v>
      </c>
      <c r="G317" s="47"/>
      <c r="H317" s="47"/>
      <c r="I317" s="48" t="s">
        <v>38</v>
      </c>
      <c r="J317" s="49">
        <f t="shared" si="20"/>
        <v>1</v>
      </c>
      <c r="K317" s="47" t="s">
        <v>39</v>
      </c>
      <c r="L317" s="47" t="s">
        <v>4</v>
      </c>
      <c r="M317" s="50"/>
      <c r="N317" s="47"/>
      <c r="O317" s="47"/>
      <c r="P317" s="51"/>
      <c r="Q317" s="47"/>
      <c r="R317" s="47"/>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2">
        <f t="shared" si="21"/>
        <v>20903.2</v>
      </c>
      <c r="BB317" s="53">
        <f t="shared" si="22"/>
        <v>20903.2</v>
      </c>
      <c r="BC317" s="54" t="str">
        <f t="shared" si="23"/>
        <v>INR  Twenty Thousand Nine Hundred &amp; Three  and Paise Twenty Only</v>
      </c>
      <c r="IA317" s="19">
        <v>4.04</v>
      </c>
      <c r="IB317" s="19" t="s">
        <v>139</v>
      </c>
      <c r="IC317" s="19" t="s">
        <v>680</v>
      </c>
      <c r="ID317" s="19">
        <v>80</v>
      </c>
      <c r="IE317" s="20" t="s">
        <v>120</v>
      </c>
      <c r="IF317" s="20"/>
      <c r="IG317" s="20"/>
      <c r="IH317" s="20"/>
      <c r="II317" s="20"/>
    </row>
    <row r="318" spans="1:243" s="19" customFormat="1" ht="30">
      <c r="A318" s="23">
        <v>4.05</v>
      </c>
      <c r="B318" s="60" t="s">
        <v>125</v>
      </c>
      <c r="C318" s="56" t="s">
        <v>681</v>
      </c>
      <c r="D318" s="64">
        <v>10</v>
      </c>
      <c r="E318" s="61" t="s">
        <v>120</v>
      </c>
      <c r="F318" s="46">
        <v>286.72</v>
      </c>
      <c r="G318" s="47"/>
      <c r="H318" s="47"/>
      <c r="I318" s="48" t="s">
        <v>38</v>
      </c>
      <c r="J318" s="49">
        <f t="shared" si="20"/>
        <v>1</v>
      </c>
      <c r="K318" s="47" t="s">
        <v>39</v>
      </c>
      <c r="L318" s="47" t="s">
        <v>4</v>
      </c>
      <c r="M318" s="50"/>
      <c r="N318" s="47"/>
      <c r="O318" s="47"/>
      <c r="P318" s="51"/>
      <c r="Q318" s="47"/>
      <c r="R318" s="47"/>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2">
        <f t="shared" si="21"/>
        <v>2867.2</v>
      </c>
      <c r="BB318" s="53">
        <f t="shared" si="22"/>
        <v>2867.2</v>
      </c>
      <c r="BC318" s="54" t="str">
        <f t="shared" si="23"/>
        <v>INR  Two Thousand Eight Hundred &amp; Sixty Seven  and Paise Twenty Only</v>
      </c>
      <c r="IA318" s="19">
        <v>4.05</v>
      </c>
      <c r="IB318" s="19" t="s">
        <v>125</v>
      </c>
      <c r="IC318" s="19" t="s">
        <v>681</v>
      </c>
      <c r="ID318" s="19">
        <v>10</v>
      </c>
      <c r="IE318" s="20" t="s">
        <v>120</v>
      </c>
      <c r="IF318" s="20"/>
      <c r="IG318" s="20"/>
      <c r="IH318" s="20"/>
      <c r="II318" s="20"/>
    </row>
    <row r="319" spans="1:243" s="19" customFormat="1" ht="30">
      <c r="A319" s="23">
        <v>4.06</v>
      </c>
      <c r="B319" s="60" t="s">
        <v>121</v>
      </c>
      <c r="C319" s="56" t="s">
        <v>682</v>
      </c>
      <c r="D319" s="64">
        <v>30</v>
      </c>
      <c r="E319" s="61" t="s">
        <v>120</v>
      </c>
      <c r="F319" s="46">
        <v>352.48</v>
      </c>
      <c r="G319" s="47"/>
      <c r="H319" s="47"/>
      <c r="I319" s="48" t="s">
        <v>38</v>
      </c>
      <c r="J319" s="49">
        <f t="shared" si="20"/>
        <v>1</v>
      </c>
      <c r="K319" s="47" t="s">
        <v>39</v>
      </c>
      <c r="L319" s="47" t="s">
        <v>4</v>
      </c>
      <c r="M319" s="50"/>
      <c r="N319" s="47"/>
      <c r="O319" s="47"/>
      <c r="P319" s="51"/>
      <c r="Q319" s="47"/>
      <c r="R319" s="47"/>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2">
        <f t="shared" si="21"/>
        <v>10574.4</v>
      </c>
      <c r="BB319" s="53">
        <f t="shared" si="22"/>
        <v>10574.4</v>
      </c>
      <c r="BC319" s="54" t="str">
        <f t="shared" si="23"/>
        <v>INR  Ten Thousand Five Hundred &amp; Seventy Four  and Paise Forty Only</v>
      </c>
      <c r="IA319" s="19">
        <v>4.06</v>
      </c>
      <c r="IB319" s="19" t="s">
        <v>121</v>
      </c>
      <c r="IC319" s="19" t="s">
        <v>682</v>
      </c>
      <c r="ID319" s="19">
        <v>30</v>
      </c>
      <c r="IE319" s="20" t="s">
        <v>120</v>
      </c>
      <c r="IF319" s="20"/>
      <c r="IG319" s="20"/>
      <c r="IH319" s="20"/>
      <c r="II319" s="20"/>
    </row>
    <row r="320" spans="1:243" s="19" customFormat="1" ht="30">
      <c r="A320" s="23">
        <v>4.07</v>
      </c>
      <c r="B320" s="55" t="s">
        <v>140</v>
      </c>
      <c r="C320" s="56" t="s">
        <v>683</v>
      </c>
      <c r="D320" s="57">
        <f>1*4</f>
        <v>4</v>
      </c>
      <c r="E320" s="58" t="s">
        <v>120</v>
      </c>
      <c r="F320" s="46">
        <v>398.07</v>
      </c>
      <c r="G320" s="47"/>
      <c r="H320" s="47"/>
      <c r="I320" s="48" t="s">
        <v>38</v>
      </c>
      <c r="J320" s="49">
        <f t="shared" si="20"/>
        <v>1</v>
      </c>
      <c r="K320" s="47" t="s">
        <v>39</v>
      </c>
      <c r="L320" s="47" t="s">
        <v>4</v>
      </c>
      <c r="M320" s="50"/>
      <c r="N320" s="47"/>
      <c r="O320" s="47"/>
      <c r="P320" s="51"/>
      <c r="Q320" s="47"/>
      <c r="R320" s="47"/>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2">
        <f t="shared" si="21"/>
        <v>1592.28</v>
      </c>
      <c r="BB320" s="53">
        <f t="shared" si="22"/>
        <v>1592.28</v>
      </c>
      <c r="BC320" s="54" t="str">
        <f t="shared" si="23"/>
        <v>INR  One Thousand Five Hundred &amp; Ninety Two  and Paise Twenty Eight Only</v>
      </c>
      <c r="IA320" s="19">
        <v>4.07</v>
      </c>
      <c r="IB320" s="19" t="s">
        <v>140</v>
      </c>
      <c r="IC320" s="19" t="s">
        <v>683</v>
      </c>
      <c r="ID320" s="19">
        <v>4</v>
      </c>
      <c r="IE320" s="20" t="s">
        <v>120</v>
      </c>
      <c r="IF320" s="20"/>
      <c r="IG320" s="20"/>
      <c r="IH320" s="20"/>
      <c r="II320" s="20"/>
    </row>
    <row r="321" spans="1:243" s="19" customFormat="1" ht="45">
      <c r="A321" s="23">
        <v>4.08</v>
      </c>
      <c r="B321" s="60" t="s">
        <v>188</v>
      </c>
      <c r="C321" s="56" t="s">
        <v>684</v>
      </c>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4"/>
      <c r="IA321" s="19">
        <v>4.08</v>
      </c>
      <c r="IB321" s="19" t="s">
        <v>189</v>
      </c>
      <c r="IC321" s="19" t="s">
        <v>684</v>
      </c>
      <c r="IE321" s="20"/>
      <c r="IF321" s="20"/>
      <c r="IG321" s="20"/>
      <c r="IH321" s="20"/>
      <c r="II321" s="20"/>
    </row>
    <row r="322" spans="1:243" s="19" customFormat="1" ht="30">
      <c r="A322" s="23">
        <v>4.09</v>
      </c>
      <c r="B322" s="60" t="s">
        <v>141</v>
      </c>
      <c r="C322" s="56" t="s">
        <v>685</v>
      </c>
      <c r="D322" s="65">
        <v>78</v>
      </c>
      <c r="E322" s="61" t="s">
        <v>120</v>
      </c>
      <c r="F322" s="46">
        <v>90.31</v>
      </c>
      <c r="G322" s="47"/>
      <c r="H322" s="47"/>
      <c r="I322" s="48" t="s">
        <v>38</v>
      </c>
      <c r="J322" s="49">
        <f t="shared" si="20"/>
        <v>1</v>
      </c>
      <c r="K322" s="47" t="s">
        <v>39</v>
      </c>
      <c r="L322" s="47" t="s">
        <v>4</v>
      </c>
      <c r="M322" s="50"/>
      <c r="N322" s="47"/>
      <c r="O322" s="47"/>
      <c r="P322" s="51"/>
      <c r="Q322" s="47"/>
      <c r="R322" s="47"/>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2">
        <f t="shared" si="21"/>
        <v>7044.18</v>
      </c>
      <c r="BB322" s="53">
        <f t="shared" si="22"/>
        <v>7044.18</v>
      </c>
      <c r="BC322" s="54" t="str">
        <f t="shared" si="23"/>
        <v>INR  Seven Thousand  &amp;Forty Four  and Paise Eighteen Only</v>
      </c>
      <c r="IA322" s="19">
        <v>4.09</v>
      </c>
      <c r="IB322" s="19" t="s">
        <v>141</v>
      </c>
      <c r="IC322" s="19" t="s">
        <v>685</v>
      </c>
      <c r="ID322" s="19">
        <v>78</v>
      </c>
      <c r="IE322" s="20" t="s">
        <v>120</v>
      </c>
      <c r="IF322" s="20"/>
      <c r="IG322" s="20"/>
      <c r="IH322" s="20"/>
      <c r="II322" s="20"/>
    </row>
    <row r="323" spans="1:243" s="19" customFormat="1" ht="30">
      <c r="A323" s="23">
        <v>4.1</v>
      </c>
      <c r="B323" s="60" t="s">
        <v>142</v>
      </c>
      <c r="C323" s="56" t="s">
        <v>686</v>
      </c>
      <c r="D323" s="65">
        <v>10</v>
      </c>
      <c r="E323" s="61" t="s">
        <v>120</v>
      </c>
      <c r="F323" s="46">
        <v>129.77</v>
      </c>
      <c r="G323" s="47"/>
      <c r="H323" s="47"/>
      <c r="I323" s="48" t="s">
        <v>38</v>
      </c>
      <c r="J323" s="49">
        <f t="shared" si="20"/>
        <v>1</v>
      </c>
      <c r="K323" s="47" t="s">
        <v>39</v>
      </c>
      <c r="L323" s="47" t="s">
        <v>4</v>
      </c>
      <c r="M323" s="50"/>
      <c r="N323" s="47"/>
      <c r="O323" s="47"/>
      <c r="P323" s="51"/>
      <c r="Q323" s="47"/>
      <c r="R323" s="47"/>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2">
        <f t="shared" si="21"/>
        <v>1297.7</v>
      </c>
      <c r="BB323" s="53">
        <f t="shared" si="22"/>
        <v>1297.7</v>
      </c>
      <c r="BC323" s="54" t="str">
        <f t="shared" si="23"/>
        <v>INR  One Thousand Two Hundred &amp; Ninety Seven  and Paise Seventy Only</v>
      </c>
      <c r="IA323" s="19">
        <v>4.1</v>
      </c>
      <c r="IB323" s="19" t="s">
        <v>142</v>
      </c>
      <c r="IC323" s="19" t="s">
        <v>686</v>
      </c>
      <c r="ID323" s="19">
        <v>10</v>
      </c>
      <c r="IE323" s="20" t="s">
        <v>120</v>
      </c>
      <c r="IF323" s="20"/>
      <c r="IG323" s="20"/>
      <c r="IH323" s="20"/>
      <c r="II323" s="20"/>
    </row>
    <row r="324" spans="1:243" s="19" customFormat="1" ht="30">
      <c r="A324" s="23">
        <v>4.11</v>
      </c>
      <c r="B324" s="60" t="s">
        <v>143</v>
      </c>
      <c r="C324" s="56" t="s">
        <v>687</v>
      </c>
      <c r="D324" s="65">
        <v>46</v>
      </c>
      <c r="E324" s="61" t="s">
        <v>120</v>
      </c>
      <c r="F324" s="46">
        <v>136.78</v>
      </c>
      <c r="G324" s="47"/>
      <c r="H324" s="47"/>
      <c r="I324" s="48" t="s">
        <v>38</v>
      </c>
      <c r="J324" s="49">
        <f t="shared" si="20"/>
        <v>1</v>
      </c>
      <c r="K324" s="47" t="s">
        <v>39</v>
      </c>
      <c r="L324" s="47" t="s">
        <v>4</v>
      </c>
      <c r="M324" s="50"/>
      <c r="N324" s="47"/>
      <c r="O324" s="47"/>
      <c r="P324" s="51"/>
      <c r="Q324" s="47"/>
      <c r="R324" s="47"/>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2">
        <f t="shared" si="21"/>
        <v>6291.88</v>
      </c>
      <c r="BB324" s="53">
        <f t="shared" si="22"/>
        <v>6291.88</v>
      </c>
      <c r="BC324" s="54" t="str">
        <f t="shared" si="23"/>
        <v>INR  Six Thousand Two Hundred &amp; Ninety One  and Paise Eighty Eight Only</v>
      </c>
      <c r="IA324" s="19">
        <v>4.11</v>
      </c>
      <c r="IB324" s="19" t="s">
        <v>143</v>
      </c>
      <c r="IC324" s="19" t="s">
        <v>687</v>
      </c>
      <c r="ID324" s="19">
        <v>46</v>
      </c>
      <c r="IE324" s="20" t="s">
        <v>120</v>
      </c>
      <c r="IF324" s="20"/>
      <c r="IG324" s="20"/>
      <c r="IH324" s="20"/>
      <c r="II324" s="20"/>
    </row>
    <row r="325" spans="1:243" s="19" customFormat="1" ht="30">
      <c r="A325" s="23">
        <v>4.12</v>
      </c>
      <c r="B325" s="60" t="s">
        <v>144</v>
      </c>
      <c r="C325" s="56" t="s">
        <v>688</v>
      </c>
      <c r="D325" s="66">
        <v>41</v>
      </c>
      <c r="E325" s="61" t="s">
        <v>120</v>
      </c>
      <c r="F325" s="46">
        <v>106.97</v>
      </c>
      <c r="G325" s="47"/>
      <c r="H325" s="47"/>
      <c r="I325" s="48" t="s">
        <v>38</v>
      </c>
      <c r="J325" s="49">
        <f t="shared" si="20"/>
        <v>1</v>
      </c>
      <c r="K325" s="47" t="s">
        <v>39</v>
      </c>
      <c r="L325" s="47" t="s">
        <v>4</v>
      </c>
      <c r="M325" s="50"/>
      <c r="N325" s="47"/>
      <c r="O325" s="47"/>
      <c r="P325" s="51"/>
      <c r="Q325" s="47"/>
      <c r="R325" s="47"/>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2">
        <f t="shared" si="21"/>
        <v>4385.77</v>
      </c>
      <c r="BB325" s="53">
        <f t="shared" si="22"/>
        <v>4385.77</v>
      </c>
      <c r="BC325" s="54" t="str">
        <f t="shared" si="23"/>
        <v>INR  Four Thousand Three Hundred &amp; Eighty Five  and Paise Seventy Seven Only</v>
      </c>
      <c r="IA325" s="19">
        <v>4.12</v>
      </c>
      <c r="IB325" s="19" t="s">
        <v>144</v>
      </c>
      <c r="IC325" s="19" t="s">
        <v>688</v>
      </c>
      <c r="ID325" s="19">
        <v>41</v>
      </c>
      <c r="IE325" s="20" t="s">
        <v>120</v>
      </c>
      <c r="IF325" s="20"/>
      <c r="IG325" s="20"/>
      <c r="IH325" s="20"/>
      <c r="II325" s="20"/>
    </row>
    <row r="326" spans="1:243" s="19" customFormat="1" ht="30">
      <c r="A326" s="23">
        <v>4.13</v>
      </c>
      <c r="B326" s="60" t="s">
        <v>145</v>
      </c>
      <c r="C326" s="56" t="s">
        <v>689</v>
      </c>
      <c r="D326" s="67">
        <v>46</v>
      </c>
      <c r="E326" s="61" t="s">
        <v>120</v>
      </c>
      <c r="F326" s="46">
        <v>172.73</v>
      </c>
      <c r="G326" s="47"/>
      <c r="H326" s="47"/>
      <c r="I326" s="48" t="s">
        <v>38</v>
      </c>
      <c r="J326" s="49">
        <f t="shared" si="20"/>
        <v>1</v>
      </c>
      <c r="K326" s="47" t="s">
        <v>39</v>
      </c>
      <c r="L326" s="47" t="s">
        <v>4</v>
      </c>
      <c r="M326" s="50"/>
      <c r="N326" s="47"/>
      <c r="O326" s="47"/>
      <c r="P326" s="51"/>
      <c r="Q326" s="47"/>
      <c r="R326" s="47"/>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2">
        <f t="shared" si="21"/>
        <v>7945.58</v>
      </c>
      <c r="BB326" s="53">
        <f t="shared" si="22"/>
        <v>7945.58</v>
      </c>
      <c r="BC326" s="54" t="str">
        <f t="shared" si="23"/>
        <v>INR  Seven Thousand Nine Hundred &amp; Forty Five  and Paise Fifty Eight Only</v>
      </c>
      <c r="IA326" s="19">
        <v>4.13</v>
      </c>
      <c r="IB326" s="19" t="s">
        <v>145</v>
      </c>
      <c r="IC326" s="19" t="s">
        <v>689</v>
      </c>
      <c r="ID326" s="19">
        <v>46</v>
      </c>
      <c r="IE326" s="20" t="s">
        <v>120</v>
      </c>
      <c r="IF326" s="20"/>
      <c r="IG326" s="20"/>
      <c r="IH326" s="20"/>
      <c r="II326" s="20"/>
    </row>
    <row r="327" spans="1:243" s="19" customFormat="1" ht="30">
      <c r="A327" s="23">
        <v>4.14</v>
      </c>
      <c r="B327" s="60" t="s">
        <v>146</v>
      </c>
      <c r="C327" s="56" t="s">
        <v>690</v>
      </c>
      <c r="D327" s="67">
        <v>6</v>
      </c>
      <c r="E327" s="61" t="s">
        <v>120</v>
      </c>
      <c r="F327" s="46">
        <v>129.77</v>
      </c>
      <c r="G327" s="47"/>
      <c r="H327" s="47"/>
      <c r="I327" s="48" t="s">
        <v>38</v>
      </c>
      <c r="J327" s="49">
        <f t="shared" si="20"/>
        <v>1</v>
      </c>
      <c r="K327" s="47" t="s">
        <v>39</v>
      </c>
      <c r="L327" s="47" t="s">
        <v>4</v>
      </c>
      <c r="M327" s="50"/>
      <c r="N327" s="47"/>
      <c r="O327" s="47"/>
      <c r="P327" s="51"/>
      <c r="Q327" s="47"/>
      <c r="R327" s="47"/>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2">
        <f t="shared" si="21"/>
        <v>778.62</v>
      </c>
      <c r="BB327" s="53">
        <f t="shared" si="22"/>
        <v>778.62</v>
      </c>
      <c r="BC327" s="54" t="str">
        <f t="shared" si="23"/>
        <v>INR  Seven Hundred &amp; Seventy Eight  and Paise Sixty Two Only</v>
      </c>
      <c r="IA327" s="19">
        <v>4.14</v>
      </c>
      <c r="IB327" s="19" t="s">
        <v>146</v>
      </c>
      <c r="IC327" s="19" t="s">
        <v>690</v>
      </c>
      <c r="ID327" s="19">
        <v>6</v>
      </c>
      <c r="IE327" s="20" t="s">
        <v>120</v>
      </c>
      <c r="IF327" s="20"/>
      <c r="IG327" s="20"/>
      <c r="IH327" s="20"/>
      <c r="II327" s="20"/>
    </row>
    <row r="328" spans="1:243" s="19" customFormat="1" ht="30">
      <c r="A328" s="23">
        <v>4.15</v>
      </c>
      <c r="B328" s="60" t="s">
        <v>147</v>
      </c>
      <c r="C328" s="56" t="s">
        <v>691</v>
      </c>
      <c r="D328" s="67">
        <v>6</v>
      </c>
      <c r="E328" s="61" t="s">
        <v>120</v>
      </c>
      <c r="F328" s="46">
        <v>129.77</v>
      </c>
      <c r="G328" s="47"/>
      <c r="H328" s="47"/>
      <c r="I328" s="48" t="s">
        <v>38</v>
      </c>
      <c r="J328" s="49">
        <f t="shared" si="20"/>
        <v>1</v>
      </c>
      <c r="K328" s="47" t="s">
        <v>39</v>
      </c>
      <c r="L328" s="47" t="s">
        <v>4</v>
      </c>
      <c r="M328" s="50"/>
      <c r="N328" s="47"/>
      <c r="O328" s="47"/>
      <c r="P328" s="51"/>
      <c r="Q328" s="47"/>
      <c r="R328" s="47"/>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2">
        <f t="shared" si="21"/>
        <v>778.62</v>
      </c>
      <c r="BB328" s="53">
        <f t="shared" si="22"/>
        <v>778.62</v>
      </c>
      <c r="BC328" s="54" t="str">
        <f t="shared" si="23"/>
        <v>INR  Seven Hundred &amp; Seventy Eight  and Paise Sixty Two Only</v>
      </c>
      <c r="IA328" s="19">
        <v>4.15</v>
      </c>
      <c r="IB328" s="19" t="s">
        <v>147</v>
      </c>
      <c r="IC328" s="19" t="s">
        <v>691</v>
      </c>
      <c r="ID328" s="19">
        <v>6</v>
      </c>
      <c r="IE328" s="20" t="s">
        <v>120</v>
      </c>
      <c r="IF328" s="20"/>
      <c r="IG328" s="20"/>
      <c r="IH328" s="20"/>
      <c r="II328" s="20"/>
    </row>
    <row r="329" spans="1:243" s="19" customFormat="1" ht="30">
      <c r="A329" s="23">
        <v>4.16</v>
      </c>
      <c r="B329" s="60" t="s">
        <v>148</v>
      </c>
      <c r="C329" s="56" t="s">
        <v>692</v>
      </c>
      <c r="D329" s="67">
        <v>6</v>
      </c>
      <c r="E329" s="61" t="s">
        <v>120</v>
      </c>
      <c r="F329" s="46">
        <v>122.75</v>
      </c>
      <c r="G329" s="47"/>
      <c r="H329" s="47"/>
      <c r="I329" s="48" t="s">
        <v>38</v>
      </c>
      <c r="J329" s="49">
        <f t="shared" si="20"/>
        <v>1</v>
      </c>
      <c r="K329" s="47" t="s">
        <v>39</v>
      </c>
      <c r="L329" s="47" t="s">
        <v>4</v>
      </c>
      <c r="M329" s="50"/>
      <c r="N329" s="47"/>
      <c r="O329" s="47"/>
      <c r="P329" s="51"/>
      <c r="Q329" s="47"/>
      <c r="R329" s="47"/>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2">
        <f t="shared" si="21"/>
        <v>736.5</v>
      </c>
      <c r="BB329" s="53">
        <f t="shared" si="22"/>
        <v>736.5</v>
      </c>
      <c r="BC329" s="54" t="str">
        <f t="shared" si="23"/>
        <v>INR  Seven Hundred &amp; Thirty Six  and Paise Fifty Only</v>
      </c>
      <c r="IA329" s="19">
        <v>4.16</v>
      </c>
      <c r="IB329" s="19" t="s">
        <v>148</v>
      </c>
      <c r="IC329" s="19" t="s">
        <v>692</v>
      </c>
      <c r="ID329" s="19">
        <v>6</v>
      </c>
      <c r="IE329" s="20" t="s">
        <v>120</v>
      </c>
      <c r="IF329" s="20"/>
      <c r="IG329" s="20"/>
      <c r="IH329" s="20"/>
      <c r="II329" s="20"/>
    </row>
    <row r="330" spans="1:243" s="19" customFormat="1" ht="29.25" customHeight="1">
      <c r="A330" s="23">
        <v>4.17</v>
      </c>
      <c r="B330" s="60" t="s">
        <v>149</v>
      </c>
      <c r="C330" s="56" t="s">
        <v>693</v>
      </c>
      <c r="D330" s="65">
        <v>9</v>
      </c>
      <c r="E330" s="61" t="s">
        <v>120</v>
      </c>
      <c r="F330" s="46">
        <v>323.54</v>
      </c>
      <c r="G330" s="47"/>
      <c r="H330" s="47"/>
      <c r="I330" s="48" t="s">
        <v>38</v>
      </c>
      <c r="J330" s="49">
        <f t="shared" si="20"/>
        <v>1</v>
      </c>
      <c r="K330" s="47" t="s">
        <v>39</v>
      </c>
      <c r="L330" s="47" t="s">
        <v>4</v>
      </c>
      <c r="M330" s="50"/>
      <c r="N330" s="47"/>
      <c r="O330" s="47"/>
      <c r="P330" s="51"/>
      <c r="Q330" s="47"/>
      <c r="R330" s="47"/>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2">
        <f t="shared" si="21"/>
        <v>2911.86</v>
      </c>
      <c r="BB330" s="53">
        <f t="shared" si="22"/>
        <v>2911.86</v>
      </c>
      <c r="BC330" s="54" t="str">
        <f t="shared" si="23"/>
        <v>INR  Two Thousand Nine Hundred &amp; Eleven  and Paise Eighty Six Only</v>
      </c>
      <c r="IA330" s="19">
        <v>4.17</v>
      </c>
      <c r="IB330" s="22" t="s">
        <v>149</v>
      </c>
      <c r="IC330" s="19" t="s">
        <v>693</v>
      </c>
      <c r="ID330" s="19">
        <v>9</v>
      </c>
      <c r="IE330" s="20" t="s">
        <v>120</v>
      </c>
      <c r="IF330" s="20"/>
      <c r="IG330" s="20"/>
      <c r="IH330" s="20"/>
      <c r="II330" s="20"/>
    </row>
    <row r="331" spans="1:243" s="19" customFormat="1" ht="30">
      <c r="A331" s="23">
        <v>4.18</v>
      </c>
      <c r="B331" s="60" t="s">
        <v>150</v>
      </c>
      <c r="C331" s="56" t="s">
        <v>694</v>
      </c>
      <c r="D331" s="65">
        <v>10</v>
      </c>
      <c r="E331" s="61" t="s">
        <v>120</v>
      </c>
      <c r="F331" s="46">
        <v>35.07</v>
      </c>
      <c r="G331" s="47"/>
      <c r="H331" s="47"/>
      <c r="I331" s="48" t="s">
        <v>38</v>
      </c>
      <c r="J331" s="49">
        <f t="shared" si="20"/>
        <v>1</v>
      </c>
      <c r="K331" s="47" t="s">
        <v>39</v>
      </c>
      <c r="L331" s="47" t="s">
        <v>4</v>
      </c>
      <c r="M331" s="50"/>
      <c r="N331" s="47"/>
      <c r="O331" s="47"/>
      <c r="P331" s="51"/>
      <c r="Q331" s="47"/>
      <c r="R331" s="47"/>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2">
        <f t="shared" si="21"/>
        <v>350.7</v>
      </c>
      <c r="BB331" s="53">
        <f t="shared" si="22"/>
        <v>350.7</v>
      </c>
      <c r="BC331" s="54" t="str">
        <f t="shared" si="23"/>
        <v>INR  Three Hundred &amp; Fifty  and Paise Seventy Only</v>
      </c>
      <c r="IA331" s="19">
        <v>4.18</v>
      </c>
      <c r="IB331" s="19" t="s">
        <v>150</v>
      </c>
      <c r="IC331" s="19" t="s">
        <v>694</v>
      </c>
      <c r="ID331" s="19">
        <v>10</v>
      </c>
      <c r="IE331" s="20" t="s">
        <v>120</v>
      </c>
      <c r="IF331" s="20"/>
      <c r="IG331" s="20"/>
      <c r="IH331" s="20"/>
      <c r="II331" s="20"/>
    </row>
    <row r="332" spans="1:243" s="19" customFormat="1" ht="30">
      <c r="A332" s="23">
        <v>4.19</v>
      </c>
      <c r="B332" s="60" t="s">
        <v>151</v>
      </c>
      <c r="C332" s="56" t="s">
        <v>695</v>
      </c>
      <c r="D332" s="66">
        <v>15</v>
      </c>
      <c r="E332" s="61" t="s">
        <v>120</v>
      </c>
      <c r="F332" s="46">
        <v>76.28</v>
      </c>
      <c r="G332" s="47"/>
      <c r="H332" s="47"/>
      <c r="I332" s="48" t="s">
        <v>38</v>
      </c>
      <c r="J332" s="49">
        <f t="shared" si="20"/>
        <v>1</v>
      </c>
      <c r="K332" s="47" t="s">
        <v>39</v>
      </c>
      <c r="L332" s="47" t="s">
        <v>4</v>
      </c>
      <c r="M332" s="50"/>
      <c r="N332" s="47"/>
      <c r="O332" s="47"/>
      <c r="P332" s="51"/>
      <c r="Q332" s="47"/>
      <c r="R332" s="47"/>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2">
        <f t="shared" si="21"/>
        <v>1144.2</v>
      </c>
      <c r="BB332" s="53">
        <f t="shared" si="22"/>
        <v>1144.2</v>
      </c>
      <c r="BC332" s="54" t="str">
        <f t="shared" si="23"/>
        <v>INR  One Thousand One Hundred &amp; Forty Four  and Paise Twenty Only</v>
      </c>
      <c r="IA332" s="19">
        <v>4.19</v>
      </c>
      <c r="IB332" s="19" t="s">
        <v>151</v>
      </c>
      <c r="IC332" s="19" t="s">
        <v>695</v>
      </c>
      <c r="ID332" s="19">
        <v>15</v>
      </c>
      <c r="IE332" s="20" t="s">
        <v>120</v>
      </c>
      <c r="IF332" s="20"/>
      <c r="IG332" s="20"/>
      <c r="IH332" s="20"/>
      <c r="II332" s="20"/>
    </row>
    <row r="333" spans="1:243" s="19" customFormat="1" ht="30.75" customHeight="1">
      <c r="A333" s="23">
        <v>4.2</v>
      </c>
      <c r="B333" s="60" t="s">
        <v>152</v>
      </c>
      <c r="C333" s="56" t="s">
        <v>696</v>
      </c>
      <c r="D333" s="65">
        <v>2</v>
      </c>
      <c r="E333" s="61" t="s">
        <v>120</v>
      </c>
      <c r="F333" s="46">
        <v>114.86</v>
      </c>
      <c r="G333" s="47"/>
      <c r="H333" s="47"/>
      <c r="I333" s="48" t="s">
        <v>38</v>
      </c>
      <c r="J333" s="49">
        <f t="shared" si="20"/>
        <v>1</v>
      </c>
      <c r="K333" s="47" t="s">
        <v>39</v>
      </c>
      <c r="L333" s="47" t="s">
        <v>4</v>
      </c>
      <c r="M333" s="50"/>
      <c r="N333" s="47"/>
      <c r="O333" s="47"/>
      <c r="P333" s="51"/>
      <c r="Q333" s="47"/>
      <c r="R333" s="47"/>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2">
        <f t="shared" si="21"/>
        <v>229.72</v>
      </c>
      <c r="BB333" s="53">
        <f t="shared" si="22"/>
        <v>229.72</v>
      </c>
      <c r="BC333" s="54" t="str">
        <f t="shared" si="23"/>
        <v>INR  Two Hundred &amp; Twenty Nine  and Paise Seventy Two Only</v>
      </c>
      <c r="IA333" s="19">
        <v>4.2</v>
      </c>
      <c r="IB333" s="22" t="s">
        <v>152</v>
      </c>
      <c r="IC333" s="19" t="s">
        <v>696</v>
      </c>
      <c r="ID333" s="19">
        <v>2</v>
      </c>
      <c r="IE333" s="20" t="s">
        <v>120</v>
      </c>
      <c r="IF333" s="20"/>
      <c r="IG333" s="20"/>
      <c r="IH333" s="20"/>
      <c r="II333" s="20"/>
    </row>
    <row r="334" spans="1:243" s="19" customFormat="1" ht="45">
      <c r="A334" s="23">
        <v>4.21</v>
      </c>
      <c r="B334" s="55" t="s">
        <v>153</v>
      </c>
      <c r="C334" s="56" t="s">
        <v>697</v>
      </c>
      <c r="D334" s="57">
        <v>2</v>
      </c>
      <c r="E334" s="58" t="s">
        <v>120</v>
      </c>
      <c r="F334" s="46">
        <v>1999</v>
      </c>
      <c r="G334" s="47"/>
      <c r="H334" s="47"/>
      <c r="I334" s="48" t="s">
        <v>38</v>
      </c>
      <c r="J334" s="49">
        <f t="shared" si="20"/>
        <v>1</v>
      </c>
      <c r="K334" s="47" t="s">
        <v>39</v>
      </c>
      <c r="L334" s="47" t="s">
        <v>4</v>
      </c>
      <c r="M334" s="50"/>
      <c r="N334" s="47"/>
      <c r="O334" s="47"/>
      <c r="P334" s="51"/>
      <c r="Q334" s="47"/>
      <c r="R334" s="47"/>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2">
        <f t="shared" si="21"/>
        <v>3998</v>
      </c>
      <c r="BB334" s="53">
        <f t="shared" si="22"/>
        <v>3998</v>
      </c>
      <c r="BC334" s="54" t="str">
        <f t="shared" si="23"/>
        <v>INR  Three Thousand Nine Hundred &amp; Ninety Eight  Only</v>
      </c>
      <c r="IA334" s="19">
        <v>4.21</v>
      </c>
      <c r="IB334" s="19" t="s">
        <v>153</v>
      </c>
      <c r="IC334" s="19" t="s">
        <v>697</v>
      </c>
      <c r="ID334" s="19">
        <v>2</v>
      </c>
      <c r="IE334" s="20" t="s">
        <v>120</v>
      </c>
      <c r="IF334" s="20"/>
      <c r="IG334" s="20"/>
      <c r="IH334" s="20"/>
      <c r="II334" s="20"/>
    </row>
    <row r="335" spans="1:243" s="19" customFormat="1" ht="30">
      <c r="A335" s="23">
        <v>4.22</v>
      </c>
      <c r="B335" s="55" t="s">
        <v>154</v>
      </c>
      <c r="C335" s="56" t="s">
        <v>698</v>
      </c>
      <c r="D335" s="57">
        <v>4</v>
      </c>
      <c r="E335" s="58" t="s">
        <v>120</v>
      </c>
      <c r="F335" s="46">
        <v>156</v>
      </c>
      <c r="G335" s="47"/>
      <c r="H335" s="47"/>
      <c r="I335" s="48" t="s">
        <v>38</v>
      </c>
      <c r="J335" s="49">
        <f t="shared" si="20"/>
        <v>1</v>
      </c>
      <c r="K335" s="47" t="s">
        <v>39</v>
      </c>
      <c r="L335" s="47" t="s">
        <v>4</v>
      </c>
      <c r="M335" s="50"/>
      <c r="N335" s="47"/>
      <c r="O335" s="47"/>
      <c r="P335" s="51"/>
      <c r="Q335" s="47"/>
      <c r="R335" s="47"/>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2">
        <f t="shared" si="21"/>
        <v>624</v>
      </c>
      <c r="BB335" s="53">
        <f t="shared" si="22"/>
        <v>624</v>
      </c>
      <c r="BC335" s="54" t="str">
        <f t="shared" si="23"/>
        <v>INR  Six Hundred &amp; Twenty Four  Only</v>
      </c>
      <c r="IA335" s="19">
        <v>4.22</v>
      </c>
      <c r="IB335" s="19" t="s">
        <v>154</v>
      </c>
      <c r="IC335" s="19" t="s">
        <v>698</v>
      </c>
      <c r="ID335" s="19">
        <v>4</v>
      </c>
      <c r="IE335" s="20" t="s">
        <v>120</v>
      </c>
      <c r="IF335" s="20"/>
      <c r="IG335" s="20"/>
      <c r="IH335" s="20"/>
      <c r="II335" s="20"/>
    </row>
    <row r="336" spans="1:243" s="19" customFormat="1" ht="45">
      <c r="A336" s="23">
        <v>4.23</v>
      </c>
      <c r="B336" s="60" t="s">
        <v>155</v>
      </c>
      <c r="C336" s="56" t="s">
        <v>699</v>
      </c>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4"/>
      <c r="AY336" s="74"/>
      <c r="AZ336" s="74"/>
      <c r="BA336" s="74"/>
      <c r="BB336" s="74"/>
      <c r="BC336" s="74"/>
      <c r="IA336" s="19">
        <v>4.23</v>
      </c>
      <c r="IB336" s="19" t="s">
        <v>155</v>
      </c>
      <c r="IC336" s="19" t="s">
        <v>699</v>
      </c>
      <c r="IE336" s="20"/>
      <c r="IF336" s="20"/>
      <c r="IG336" s="20"/>
      <c r="IH336" s="20"/>
      <c r="II336" s="20"/>
    </row>
    <row r="337" spans="1:243" s="19" customFormat="1" ht="30">
      <c r="A337" s="23">
        <v>4.24</v>
      </c>
      <c r="B337" s="60" t="s">
        <v>156</v>
      </c>
      <c r="C337" s="56" t="s">
        <v>700</v>
      </c>
      <c r="D337" s="64">
        <f>3*15-3</f>
        <v>42</v>
      </c>
      <c r="E337" s="61" t="s">
        <v>120</v>
      </c>
      <c r="F337" s="46">
        <v>3044</v>
      </c>
      <c r="G337" s="47"/>
      <c r="H337" s="47"/>
      <c r="I337" s="48" t="s">
        <v>38</v>
      </c>
      <c r="J337" s="49">
        <f t="shared" si="20"/>
        <v>1</v>
      </c>
      <c r="K337" s="47" t="s">
        <v>39</v>
      </c>
      <c r="L337" s="47" t="s">
        <v>4</v>
      </c>
      <c r="M337" s="50"/>
      <c r="N337" s="47"/>
      <c r="O337" s="47"/>
      <c r="P337" s="51"/>
      <c r="Q337" s="47"/>
      <c r="R337" s="47"/>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2">
        <f t="shared" si="21"/>
        <v>127848</v>
      </c>
      <c r="BB337" s="53">
        <f t="shared" si="22"/>
        <v>127848</v>
      </c>
      <c r="BC337" s="54" t="str">
        <f t="shared" si="23"/>
        <v>INR  One Lakh Twenty Seven Thousand Eight Hundred &amp; Forty Eight  Only</v>
      </c>
      <c r="IA337" s="19">
        <v>4.24</v>
      </c>
      <c r="IB337" s="19" t="s">
        <v>156</v>
      </c>
      <c r="IC337" s="19" t="s">
        <v>700</v>
      </c>
      <c r="ID337" s="19">
        <v>42</v>
      </c>
      <c r="IE337" s="20" t="s">
        <v>120</v>
      </c>
      <c r="IF337" s="20"/>
      <c r="IG337" s="20"/>
      <c r="IH337" s="20"/>
      <c r="II337" s="20"/>
    </row>
    <row r="338" spans="1:243" s="19" customFormat="1" ht="45">
      <c r="A338" s="23">
        <v>4.25</v>
      </c>
      <c r="B338" s="60" t="s">
        <v>157</v>
      </c>
      <c r="C338" s="56" t="s">
        <v>701</v>
      </c>
      <c r="D338" s="64">
        <f>15*3-15</f>
        <v>30</v>
      </c>
      <c r="E338" s="61" t="s">
        <v>120</v>
      </c>
      <c r="F338" s="46">
        <v>762</v>
      </c>
      <c r="G338" s="47"/>
      <c r="H338" s="47"/>
      <c r="I338" s="48" t="s">
        <v>38</v>
      </c>
      <c r="J338" s="49">
        <f t="shared" si="20"/>
        <v>1</v>
      </c>
      <c r="K338" s="47" t="s">
        <v>39</v>
      </c>
      <c r="L338" s="47" t="s">
        <v>4</v>
      </c>
      <c r="M338" s="50"/>
      <c r="N338" s="47"/>
      <c r="O338" s="47"/>
      <c r="P338" s="51"/>
      <c r="Q338" s="47"/>
      <c r="R338" s="47"/>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2">
        <f t="shared" si="21"/>
        <v>22860</v>
      </c>
      <c r="BB338" s="53">
        <f t="shared" si="22"/>
        <v>22860</v>
      </c>
      <c r="BC338" s="54" t="str">
        <f t="shared" si="23"/>
        <v>INR  Twenty Two Thousand Eight Hundred &amp; Sixty  Only</v>
      </c>
      <c r="IA338" s="19">
        <v>4.25</v>
      </c>
      <c r="IB338" s="19" t="s">
        <v>157</v>
      </c>
      <c r="IC338" s="19" t="s">
        <v>701</v>
      </c>
      <c r="ID338" s="19">
        <v>30</v>
      </c>
      <c r="IE338" s="20" t="s">
        <v>120</v>
      </c>
      <c r="IF338" s="20"/>
      <c r="IG338" s="20"/>
      <c r="IH338" s="20"/>
      <c r="II338" s="20"/>
    </row>
    <row r="339" spans="1:243" s="19" customFormat="1" ht="30">
      <c r="A339" s="23">
        <v>4.26</v>
      </c>
      <c r="B339" s="55" t="s">
        <v>158</v>
      </c>
      <c r="C339" s="56" t="s">
        <v>702</v>
      </c>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c r="AY339" s="74"/>
      <c r="AZ339" s="74"/>
      <c r="BA339" s="74"/>
      <c r="BB339" s="74"/>
      <c r="BC339" s="74"/>
      <c r="IA339" s="19">
        <v>4.26</v>
      </c>
      <c r="IB339" s="19" t="s">
        <v>158</v>
      </c>
      <c r="IC339" s="19" t="s">
        <v>702</v>
      </c>
      <c r="IE339" s="20"/>
      <c r="IF339" s="20"/>
      <c r="IG339" s="20"/>
      <c r="IH339" s="20"/>
      <c r="II339" s="20"/>
    </row>
    <row r="340" spans="1:243" s="19" customFormat="1" ht="45">
      <c r="A340" s="23">
        <v>4.27</v>
      </c>
      <c r="B340" s="55" t="s">
        <v>159</v>
      </c>
      <c r="C340" s="56" t="s">
        <v>703</v>
      </c>
      <c r="D340" s="68">
        <v>4</v>
      </c>
      <c r="E340" s="58" t="s">
        <v>120</v>
      </c>
      <c r="F340" s="46">
        <v>761</v>
      </c>
      <c r="G340" s="47"/>
      <c r="H340" s="47"/>
      <c r="I340" s="48" t="s">
        <v>38</v>
      </c>
      <c r="J340" s="49">
        <f t="shared" si="20"/>
        <v>1</v>
      </c>
      <c r="K340" s="47" t="s">
        <v>39</v>
      </c>
      <c r="L340" s="47" t="s">
        <v>4</v>
      </c>
      <c r="M340" s="50"/>
      <c r="N340" s="47"/>
      <c r="O340" s="47"/>
      <c r="P340" s="51"/>
      <c r="Q340" s="47"/>
      <c r="R340" s="47"/>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2">
        <f t="shared" si="21"/>
        <v>3044</v>
      </c>
      <c r="BB340" s="53">
        <f t="shared" si="22"/>
        <v>3044</v>
      </c>
      <c r="BC340" s="54" t="str">
        <f t="shared" si="23"/>
        <v>INR  Three Thousand  &amp;Forty Four  Only</v>
      </c>
      <c r="IA340" s="19">
        <v>4.27</v>
      </c>
      <c r="IB340" s="19" t="s">
        <v>159</v>
      </c>
      <c r="IC340" s="19" t="s">
        <v>703</v>
      </c>
      <c r="ID340" s="19">
        <v>4</v>
      </c>
      <c r="IE340" s="20" t="s">
        <v>120</v>
      </c>
      <c r="IF340" s="20"/>
      <c r="IG340" s="20"/>
      <c r="IH340" s="20"/>
      <c r="II340" s="20"/>
    </row>
    <row r="341" spans="1:243" s="19" customFormat="1" ht="45">
      <c r="A341" s="23">
        <v>4.28</v>
      </c>
      <c r="B341" s="60" t="s">
        <v>160</v>
      </c>
      <c r="C341" s="56" t="s">
        <v>704</v>
      </c>
      <c r="D341" s="64">
        <v>15</v>
      </c>
      <c r="E341" s="61" t="s">
        <v>120</v>
      </c>
      <c r="F341" s="46">
        <v>661</v>
      </c>
      <c r="G341" s="47"/>
      <c r="H341" s="47"/>
      <c r="I341" s="48" t="s">
        <v>38</v>
      </c>
      <c r="J341" s="49">
        <f t="shared" si="20"/>
        <v>1</v>
      </c>
      <c r="K341" s="47" t="s">
        <v>39</v>
      </c>
      <c r="L341" s="47" t="s">
        <v>4</v>
      </c>
      <c r="M341" s="50"/>
      <c r="N341" s="47"/>
      <c r="O341" s="47"/>
      <c r="P341" s="51"/>
      <c r="Q341" s="47"/>
      <c r="R341" s="47"/>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2">
        <f t="shared" si="21"/>
        <v>9915</v>
      </c>
      <c r="BB341" s="53">
        <f t="shared" si="22"/>
        <v>9915</v>
      </c>
      <c r="BC341" s="54" t="str">
        <f t="shared" si="23"/>
        <v>INR  Nine Thousand Nine Hundred &amp; Fifteen  Only</v>
      </c>
      <c r="IA341" s="19">
        <v>4.28</v>
      </c>
      <c r="IB341" s="19" t="s">
        <v>160</v>
      </c>
      <c r="IC341" s="19" t="s">
        <v>704</v>
      </c>
      <c r="ID341" s="19">
        <v>15</v>
      </c>
      <c r="IE341" s="20" t="s">
        <v>120</v>
      </c>
      <c r="IF341" s="20"/>
      <c r="IG341" s="20"/>
      <c r="IH341" s="20"/>
      <c r="II341" s="20"/>
    </row>
    <row r="342" spans="1:243" s="19" customFormat="1" ht="30">
      <c r="A342" s="23">
        <v>4.29</v>
      </c>
      <c r="B342" s="55" t="s">
        <v>161</v>
      </c>
      <c r="C342" s="56" t="s">
        <v>705</v>
      </c>
      <c r="D342" s="68">
        <v>8</v>
      </c>
      <c r="E342" s="58" t="s">
        <v>120</v>
      </c>
      <c r="F342" s="46">
        <v>997</v>
      </c>
      <c r="G342" s="47"/>
      <c r="H342" s="47"/>
      <c r="I342" s="48" t="s">
        <v>38</v>
      </c>
      <c r="J342" s="49">
        <f t="shared" si="20"/>
        <v>1</v>
      </c>
      <c r="K342" s="47" t="s">
        <v>39</v>
      </c>
      <c r="L342" s="47" t="s">
        <v>4</v>
      </c>
      <c r="M342" s="50"/>
      <c r="N342" s="47"/>
      <c r="O342" s="47"/>
      <c r="P342" s="51"/>
      <c r="Q342" s="47"/>
      <c r="R342" s="47"/>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2">
        <f t="shared" si="21"/>
        <v>7976</v>
      </c>
      <c r="BB342" s="53">
        <f t="shared" si="22"/>
        <v>7976</v>
      </c>
      <c r="BC342" s="54" t="str">
        <f t="shared" si="23"/>
        <v>INR  Seven Thousand Nine Hundred &amp; Seventy Six  Only</v>
      </c>
      <c r="IA342" s="19">
        <v>4.29</v>
      </c>
      <c r="IB342" s="19" t="s">
        <v>161</v>
      </c>
      <c r="IC342" s="19" t="s">
        <v>705</v>
      </c>
      <c r="ID342" s="19">
        <v>8</v>
      </c>
      <c r="IE342" s="20" t="s">
        <v>120</v>
      </c>
      <c r="IF342" s="20"/>
      <c r="IG342" s="20"/>
      <c r="IH342" s="20"/>
      <c r="II342" s="20"/>
    </row>
    <row r="343" spans="1:243" s="19" customFormat="1" ht="45">
      <c r="A343" s="23">
        <v>4.3</v>
      </c>
      <c r="B343" s="60" t="s">
        <v>162</v>
      </c>
      <c r="C343" s="56" t="s">
        <v>706</v>
      </c>
      <c r="D343" s="64">
        <f>2*15</f>
        <v>30</v>
      </c>
      <c r="E343" s="61" t="s">
        <v>120</v>
      </c>
      <c r="F343" s="46">
        <v>828</v>
      </c>
      <c r="G343" s="47"/>
      <c r="H343" s="47"/>
      <c r="I343" s="48" t="s">
        <v>38</v>
      </c>
      <c r="J343" s="49">
        <f t="shared" si="20"/>
        <v>1</v>
      </c>
      <c r="K343" s="47" t="s">
        <v>39</v>
      </c>
      <c r="L343" s="47" t="s">
        <v>4</v>
      </c>
      <c r="M343" s="50"/>
      <c r="N343" s="47"/>
      <c r="O343" s="47"/>
      <c r="P343" s="51"/>
      <c r="Q343" s="47"/>
      <c r="R343" s="47"/>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2">
        <f t="shared" si="21"/>
        <v>24840</v>
      </c>
      <c r="BB343" s="53">
        <f t="shared" si="22"/>
        <v>24840</v>
      </c>
      <c r="BC343" s="54" t="str">
        <f t="shared" si="23"/>
        <v>INR  Twenty Four Thousand Eight Hundred &amp; Forty  Only</v>
      </c>
      <c r="IA343" s="19">
        <v>4.3</v>
      </c>
      <c r="IB343" s="19" t="s">
        <v>162</v>
      </c>
      <c r="IC343" s="19" t="s">
        <v>706</v>
      </c>
      <c r="ID343" s="19">
        <v>30</v>
      </c>
      <c r="IE343" s="20" t="s">
        <v>120</v>
      </c>
      <c r="IF343" s="20"/>
      <c r="IG343" s="20"/>
      <c r="IH343" s="20"/>
      <c r="II343" s="20"/>
    </row>
    <row r="344" spans="1:243" s="19" customFormat="1" ht="30">
      <c r="A344" s="23">
        <v>4.31</v>
      </c>
      <c r="B344" s="60" t="s">
        <v>163</v>
      </c>
      <c r="C344" s="56" t="s">
        <v>707</v>
      </c>
      <c r="D344" s="64">
        <v>34</v>
      </c>
      <c r="E344" s="61" t="s">
        <v>120</v>
      </c>
      <c r="F344" s="46">
        <v>561</v>
      </c>
      <c r="G344" s="47"/>
      <c r="H344" s="47"/>
      <c r="I344" s="48" t="s">
        <v>38</v>
      </c>
      <c r="J344" s="49">
        <f t="shared" si="20"/>
        <v>1</v>
      </c>
      <c r="K344" s="47" t="s">
        <v>39</v>
      </c>
      <c r="L344" s="47" t="s">
        <v>4</v>
      </c>
      <c r="M344" s="50"/>
      <c r="N344" s="47"/>
      <c r="O344" s="47"/>
      <c r="P344" s="51"/>
      <c r="Q344" s="47"/>
      <c r="R344" s="47"/>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2">
        <f t="shared" si="21"/>
        <v>19074</v>
      </c>
      <c r="BB344" s="53">
        <f t="shared" si="22"/>
        <v>19074</v>
      </c>
      <c r="BC344" s="54" t="str">
        <f t="shared" si="23"/>
        <v>INR  Nineteen Thousand  &amp;Seventy Four  Only</v>
      </c>
      <c r="IA344" s="19">
        <v>4.31</v>
      </c>
      <c r="IB344" s="19" t="s">
        <v>163</v>
      </c>
      <c r="IC344" s="19" t="s">
        <v>707</v>
      </c>
      <c r="ID344" s="19">
        <v>34</v>
      </c>
      <c r="IE344" s="20" t="s">
        <v>120</v>
      </c>
      <c r="IF344" s="20"/>
      <c r="IG344" s="20"/>
      <c r="IH344" s="20"/>
      <c r="II344" s="20"/>
    </row>
    <row r="345" spans="1:243" s="19" customFormat="1" ht="30">
      <c r="A345" s="23">
        <v>4.32</v>
      </c>
      <c r="B345" s="55" t="s">
        <v>164</v>
      </c>
      <c r="C345" s="56" t="s">
        <v>708</v>
      </c>
      <c r="D345" s="68">
        <v>8</v>
      </c>
      <c r="E345" s="58" t="s">
        <v>120</v>
      </c>
      <c r="F345" s="46">
        <v>2626</v>
      </c>
      <c r="G345" s="47"/>
      <c r="H345" s="47"/>
      <c r="I345" s="48" t="s">
        <v>38</v>
      </c>
      <c r="J345" s="49">
        <f t="shared" si="20"/>
        <v>1</v>
      </c>
      <c r="K345" s="47" t="s">
        <v>39</v>
      </c>
      <c r="L345" s="47" t="s">
        <v>4</v>
      </c>
      <c r="M345" s="50"/>
      <c r="N345" s="47"/>
      <c r="O345" s="47"/>
      <c r="P345" s="51"/>
      <c r="Q345" s="47"/>
      <c r="R345" s="47"/>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2">
        <f t="shared" si="21"/>
        <v>21008</v>
      </c>
      <c r="BB345" s="53">
        <f t="shared" si="22"/>
        <v>21008</v>
      </c>
      <c r="BC345" s="54" t="str">
        <f t="shared" si="23"/>
        <v>INR  Twenty One Thousand  &amp;Eight  Only</v>
      </c>
      <c r="IA345" s="19">
        <v>4.32</v>
      </c>
      <c r="IB345" s="19" t="s">
        <v>164</v>
      </c>
      <c r="IC345" s="19" t="s">
        <v>708</v>
      </c>
      <c r="ID345" s="19">
        <v>8</v>
      </c>
      <c r="IE345" s="20" t="s">
        <v>120</v>
      </c>
      <c r="IF345" s="20"/>
      <c r="IG345" s="20"/>
      <c r="IH345" s="20"/>
      <c r="II345" s="20"/>
    </row>
    <row r="346" spans="1:243" s="19" customFormat="1" ht="30">
      <c r="A346" s="23">
        <v>4.33</v>
      </c>
      <c r="B346" s="55" t="s">
        <v>165</v>
      </c>
      <c r="C346" s="56" t="s">
        <v>709</v>
      </c>
      <c r="D346" s="68">
        <v>4</v>
      </c>
      <c r="E346" s="58" t="s">
        <v>120</v>
      </c>
      <c r="F346" s="46">
        <v>929</v>
      </c>
      <c r="G346" s="47"/>
      <c r="H346" s="47"/>
      <c r="I346" s="48" t="s">
        <v>38</v>
      </c>
      <c r="J346" s="49">
        <f t="shared" si="20"/>
        <v>1</v>
      </c>
      <c r="K346" s="47" t="s">
        <v>39</v>
      </c>
      <c r="L346" s="47" t="s">
        <v>4</v>
      </c>
      <c r="M346" s="50"/>
      <c r="N346" s="47"/>
      <c r="O346" s="47"/>
      <c r="P346" s="51"/>
      <c r="Q346" s="47"/>
      <c r="R346" s="47"/>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2">
        <f t="shared" si="21"/>
        <v>3716</v>
      </c>
      <c r="BB346" s="53">
        <f t="shared" si="22"/>
        <v>3716</v>
      </c>
      <c r="BC346" s="54" t="str">
        <f t="shared" si="23"/>
        <v>INR  Three Thousand Seven Hundred &amp; Sixteen  Only</v>
      </c>
      <c r="IA346" s="19">
        <v>4.33</v>
      </c>
      <c r="IB346" s="19" t="s">
        <v>165</v>
      </c>
      <c r="IC346" s="19" t="s">
        <v>709</v>
      </c>
      <c r="ID346" s="19">
        <v>4</v>
      </c>
      <c r="IE346" s="20" t="s">
        <v>120</v>
      </c>
      <c r="IF346" s="20"/>
      <c r="IG346" s="20"/>
      <c r="IH346" s="20"/>
      <c r="II346" s="20"/>
    </row>
    <row r="347" spans="1:243" s="19" customFormat="1" ht="30">
      <c r="A347" s="23">
        <v>4.34</v>
      </c>
      <c r="B347" s="60" t="s">
        <v>166</v>
      </c>
      <c r="C347" s="56" t="s">
        <v>710</v>
      </c>
      <c r="D347" s="67">
        <v>200</v>
      </c>
      <c r="E347" s="61" t="s">
        <v>185</v>
      </c>
      <c r="F347" s="46">
        <v>3</v>
      </c>
      <c r="G347" s="47"/>
      <c r="H347" s="47"/>
      <c r="I347" s="48" t="s">
        <v>38</v>
      </c>
      <c r="J347" s="49">
        <f t="shared" si="20"/>
        <v>1</v>
      </c>
      <c r="K347" s="47" t="s">
        <v>39</v>
      </c>
      <c r="L347" s="47" t="s">
        <v>4</v>
      </c>
      <c r="M347" s="50"/>
      <c r="N347" s="47"/>
      <c r="O347" s="47"/>
      <c r="P347" s="51"/>
      <c r="Q347" s="47"/>
      <c r="R347" s="47"/>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2">
        <f t="shared" si="21"/>
        <v>600</v>
      </c>
      <c r="BB347" s="53">
        <f t="shared" si="22"/>
        <v>600</v>
      </c>
      <c r="BC347" s="54" t="str">
        <f t="shared" si="23"/>
        <v>INR  Six Hundred    Only</v>
      </c>
      <c r="IA347" s="19">
        <v>4.34</v>
      </c>
      <c r="IB347" s="19" t="s">
        <v>166</v>
      </c>
      <c r="IC347" s="19" t="s">
        <v>710</v>
      </c>
      <c r="ID347" s="19">
        <v>200</v>
      </c>
      <c r="IE347" s="20" t="s">
        <v>185</v>
      </c>
      <c r="IF347" s="20"/>
      <c r="IG347" s="20"/>
      <c r="IH347" s="20"/>
      <c r="II347" s="20"/>
    </row>
    <row r="348" spans="1:243" s="19" customFormat="1" ht="45">
      <c r="A348" s="23">
        <v>4.35</v>
      </c>
      <c r="B348" s="60" t="s">
        <v>167</v>
      </c>
      <c r="C348" s="56" t="s">
        <v>711</v>
      </c>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c r="AX348" s="74"/>
      <c r="AY348" s="74"/>
      <c r="AZ348" s="74"/>
      <c r="BA348" s="74"/>
      <c r="BB348" s="74"/>
      <c r="BC348" s="74"/>
      <c r="IA348" s="19">
        <v>4.35</v>
      </c>
      <c r="IB348" s="19" t="s">
        <v>167</v>
      </c>
      <c r="IC348" s="19" t="s">
        <v>711</v>
      </c>
      <c r="IE348" s="20"/>
      <c r="IF348" s="20"/>
      <c r="IG348" s="20"/>
      <c r="IH348" s="20"/>
      <c r="II348" s="20"/>
    </row>
    <row r="349" spans="1:243" s="19" customFormat="1" ht="30">
      <c r="A349" s="23">
        <v>4.36</v>
      </c>
      <c r="B349" s="60" t="s">
        <v>168</v>
      </c>
      <c r="C349" s="56" t="s">
        <v>712</v>
      </c>
      <c r="D349" s="67">
        <v>2</v>
      </c>
      <c r="E349" s="61" t="s">
        <v>120</v>
      </c>
      <c r="F349" s="46">
        <v>224.46</v>
      </c>
      <c r="G349" s="47"/>
      <c r="H349" s="47"/>
      <c r="I349" s="48" t="s">
        <v>38</v>
      </c>
      <c r="J349" s="49">
        <f t="shared" si="20"/>
        <v>1</v>
      </c>
      <c r="K349" s="47" t="s">
        <v>39</v>
      </c>
      <c r="L349" s="47" t="s">
        <v>4</v>
      </c>
      <c r="M349" s="50"/>
      <c r="N349" s="47"/>
      <c r="O349" s="47"/>
      <c r="P349" s="51"/>
      <c r="Q349" s="47"/>
      <c r="R349" s="47"/>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2">
        <f t="shared" si="21"/>
        <v>448.92</v>
      </c>
      <c r="BB349" s="53">
        <f t="shared" si="22"/>
        <v>448.92</v>
      </c>
      <c r="BC349" s="54" t="str">
        <f t="shared" si="23"/>
        <v>INR  Four Hundred &amp; Forty Eight  and Paise Ninety Two Only</v>
      </c>
      <c r="IA349" s="19">
        <v>4.36</v>
      </c>
      <c r="IB349" s="19" t="s">
        <v>168</v>
      </c>
      <c r="IC349" s="19" t="s">
        <v>712</v>
      </c>
      <c r="ID349" s="19">
        <v>2</v>
      </c>
      <c r="IE349" s="20" t="s">
        <v>120</v>
      </c>
      <c r="IF349" s="20"/>
      <c r="IG349" s="20"/>
      <c r="IH349" s="20"/>
      <c r="II349" s="20"/>
    </row>
    <row r="350" spans="1:243" s="19" customFormat="1" ht="45">
      <c r="A350" s="23">
        <v>4.37</v>
      </c>
      <c r="B350" s="69" t="s">
        <v>169</v>
      </c>
      <c r="C350" s="56" t="s">
        <v>713</v>
      </c>
      <c r="D350" s="67">
        <f>10+2*5</f>
        <v>20</v>
      </c>
      <c r="E350" s="61" t="s">
        <v>120</v>
      </c>
      <c r="F350" s="46">
        <v>1024.99</v>
      </c>
      <c r="G350" s="47"/>
      <c r="H350" s="47"/>
      <c r="I350" s="48" t="s">
        <v>38</v>
      </c>
      <c r="J350" s="49">
        <f t="shared" si="20"/>
        <v>1</v>
      </c>
      <c r="K350" s="47" t="s">
        <v>39</v>
      </c>
      <c r="L350" s="47" t="s">
        <v>4</v>
      </c>
      <c r="M350" s="50"/>
      <c r="N350" s="47"/>
      <c r="O350" s="47"/>
      <c r="P350" s="51"/>
      <c r="Q350" s="47"/>
      <c r="R350" s="47"/>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2">
        <f t="shared" si="21"/>
        <v>20499.8</v>
      </c>
      <c r="BB350" s="53">
        <f t="shared" si="22"/>
        <v>20499.8</v>
      </c>
      <c r="BC350" s="54" t="str">
        <f t="shared" si="23"/>
        <v>INR  Twenty Thousand Four Hundred &amp; Ninety Nine  and Paise Eighty Only</v>
      </c>
      <c r="IA350" s="19">
        <v>4.37</v>
      </c>
      <c r="IB350" s="19" t="s">
        <v>169</v>
      </c>
      <c r="IC350" s="19" t="s">
        <v>713</v>
      </c>
      <c r="ID350" s="19">
        <v>20</v>
      </c>
      <c r="IE350" s="20" t="s">
        <v>120</v>
      </c>
      <c r="IF350" s="20"/>
      <c r="IG350" s="20"/>
      <c r="IH350" s="20"/>
      <c r="II350" s="20"/>
    </row>
    <row r="351" spans="1:243" s="19" customFormat="1" ht="75">
      <c r="A351" s="23">
        <v>4.38</v>
      </c>
      <c r="B351" s="55" t="s">
        <v>170</v>
      </c>
      <c r="C351" s="56" t="s">
        <v>714</v>
      </c>
      <c r="D351" s="57">
        <v>4</v>
      </c>
      <c r="E351" s="58" t="s">
        <v>120</v>
      </c>
      <c r="F351" s="46">
        <v>1421.31</v>
      </c>
      <c r="G351" s="47"/>
      <c r="H351" s="47"/>
      <c r="I351" s="48" t="s">
        <v>38</v>
      </c>
      <c r="J351" s="49">
        <f t="shared" si="20"/>
        <v>1</v>
      </c>
      <c r="K351" s="47" t="s">
        <v>39</v>
      </c>
      <c r="L351" s="47" t="s">
        <v>4</v>
      </c>
      <c r="M351" s="50"/>
      <c r="N351" s="47"/>
      <c r="O351" s="47"/>
      <c r="P351" s="51"/>
      <c r="Q351" s="47"/>
      <c r="R351" s="47"/>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2">
        <f t="shared" si="21"/>
        <v>5685.24</v>
      </c>
      <c r="BB351" s="53">
        <f t="shared" si="22"/>
        <v>5685.24</v>
      </c>
      <c r="BC351" s="54" t="str">
        <f t="shared" si="23"/>
        <v>INR  Five Thousand Six Hundred &amp; Eighty Five  and Paise Twenty Four Only</v>
      </c>
      <c r="IA351" s="19">
        <v>4.38</v>
      </c>
      <c r="IB351" s="19" t="s">
        <v>170</v>
      </c>
      <c r="IC351" s="19" t="s">
        <v>714</v>
      </c>
      <c r="ID351" s="19">
        <v>4</v>
      </c>
      <c r="IE351" s="20" t="s">
        <v>120</v>
      </c>
      <c r="IF351" s="20"/>
      <c r="IG351" s="20"/>
      <c r="IH351" s="20"/>
      <c r="II351" s="20"/>
    </row>
    <row r="352" spans="1:243" s="19" customFormat="1" ht="45">
      <c r="A352" s="23">
        <v>4.39</v>
      </c>
      <c r="B352" s="55" t="s">
        <v>171</v>
      </c>
      <c r="C352" s="56" t="s">
        <v>715</v>
      </c>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c r="AX352" s="74"/>
      <c r="AY352" s="74"/>
      <c r="AZ352" s="74"/>
      <c r="BA352" s="74"/>
      <c r="BB352" s="74"/>
      <c r="BC352" s="74"/>
      <c r="IA352" s="19">
        <v>4.39</v>
      </c>
      <c r="IB352" s="19" t="s">
        <v>171</v>
      </c>
      <c r="IC352" s="19" t="s">
        <v>715</v>
      </c>
      <c r="IE352" s="20"/>
      <c r="IF352" s="20"/>
      <c r="IG352" s="20"/>
      <c r="IH352" s="20"/>
      <c r="II352" s="20"/>
    </row>
    <row r="353" spans="1:243" s="19" customFormat="1" ht="15">
      <c r="A353" s="23">
        <v>4.4</v>
      </c>
      <c r="B353" s="55" t="s">
        <v>172</v>
      </c>
      <c r="C353" s="56" t="s">
        <v>716</v>
      </c>
      <c r="D353" s="68">
        <v>4</v>
      </c>
      <c r="E353" s="58" t="s">
        <v>120</v>
      </c>
      <c r="F353" s="46">
        <v>1602</v>
      </c>
      <c r="G353" s="47"/>
      <c r="H353" s="47"/>
      <c r="I353" s="48" t="s">
        <v>38</v>
      </c>
      <c r="J353" s="49">
        <f t="shared" si="20"/>
        <v>1</v>
      </c>
      <c r="K353" s="47" t="s">
        <v>39</v>
      </c>
      <c r="L353" s="47" t="s">
        <v>4</v>
      </c>
      <c r="M353" s="50"/>
      <c r="N353" s="47"/>
      <c r="O353" s="47"/>
      <c r="P353" s="51"/>
      <c r="Q353" s="47"/>
      <c r="R353" s="47"/>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2">
        <f t="shared" si="21"/>
        <v>6408</v>
      </c>
      <c r="BB353" s="53">
        <f t="shared" si="22"/>
        <v>6408</v>
      </c>
      <c r="BC353" s="54" t="str">
        <f t="shared" si="23"/>
        <v>INR  Six Thousand Four Hundred &amp; Eight  Only</v>
      </c>
      <c r="IA353" s="19">
        <v>4.4</v>
      </c>
      <c r="IB353" s="19" t="s">
        <v>172</v>
      </c>
      <c r="IC353" s="19" t="s">
        <v>716</v>
      </c>
      <c r="ID353" s="19">
        <v>4</v>
      </c>
      <c r="IE353" s="20" t="s">
        <v>120</v>
      </c>
      <c r="IF353" s="20"/>
      <c r="IG353" s="20"/>
      <c r="IH353" s="20"/>
      <c r="II353" s="20"/>
    </row>
    <row r="354" spans="1:243" s="19" customFormat="1" ht="30">
      <c r="A354" s="23">
        <v>4.41</v>
      </c>
      <c r="B354" s="60" t="s">
        <v>173</v>
      </c>
      <c r="C354" s="56" t="s">
        <v>717</v>
      </c>
      <c r="D354" s="61">
        <f>15*8</f>
        <v>120</v>
      </c>
      <c r="E354" s="61" t="s">
        <v>186</v>
      </c>
      <c r="F354" s="46">
        <v>179</v>
      </c>
      <c r="G354" s="47"/>
      <c r="H354" s="47"/>
      <c r="I354" s="48" t="s">
        <v>38</v>
      </c>
      <c r="J354" s="49">
        <f t="shared" si="20"/>
        <v>1</v>
      </c>
      <c r="K354" s="47" t="s">
        <v>39</v>
      </c>
      <c r="L354" s="47" t="s">
        <v>4</v>
      </c>
      <c r="M354" s="50"/>
      <c r="N354" s="47"/>
      <c r="O354" s="47"/>
      <c r="P354" s="51"/>
      <c r="Q354" s="47"/>
      <c r="R354" s="47"/>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2">
        <f t="shared" si="21"/>
        <v>21480</v>
      </c>
      <c r="BB354" s="53">
        <f t="shared" si="22"/>
        <v>21480</v>
      </c>
      <c r="BC354" s="54" t="str">
        <f t="shared" si="23"/>
        <v>INR  Twenty One Thousand Four Hundred &amp; Eighty  Only</v>
      </c>
      <c r="IA354" s="19">
        <v>4.41</v>
      </c>
      <c r="IB354" s="19" t="s">
        <v>173</v>
      </c>
      <c r="IC354" s="19" t="s">
        <v>717</v>
      </c>
      <c r="ID354" s="19">
        <v>120</v>
      </c>
      <c r="IE354" s="20" t="s">
        <v>186</v>
      </c>
      <c r="IF354" s="20"/>
      <c r="IG354" s="20"/>
      <c r="IH354" s="20"/>
      <c r="II354" s="20"/>
    </row>
    <row r="355" spans="1:243" s="19" customFormat="1" ht="30">
      <c r="A355" s="23">
        <v>4.42</v>
      </c>
      <c r="B355" s="60" t="s">
        <v>174</v>
      </c>
      <c r="C355" s="56" t="s">
        <v>718</v>
      </c>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IA355" s="19">
        <v>4.42</v>
      </c>
      <c r="IB355" s="19" t="s">
        <v>174</v>
      </c>
      <c r="IC355" s="19" t="s">
        <v>718</v>
      </c>
      <c r="IE355" s="20"/>
      <c r="IF355" s="20"/>
      <c r="IG355" s="20"/>
      <c r="IH355" s="20"/>
      <c r="II355" s="20"/>
    </row>
    <row r="356" spans="1:243" s="19" customFormat="1" ht="15">
      <c r="A356" s="23">
        <v>4.43</v>
      </c>
      <c r="B356" s="60" t="s">
        <v>175</v>
      </c>
      <c r="C356" s="56" t="s">
        <v>719</v>
      </c>
      <c r="D356" s="64">
        <v>10</v>
      </c>
      <c r="E356" s="61" t="s">
        <v>120</v>
      </c>
      <c r="F356" s="46">
        <v>94</v>
      </c>
      <c r="G356" s="47"/>
      <c r="H356" s="47"/>
      <c r="I356" s="48" t="s">
        <v>38</v>
      </c>
      <c r="J356" s="49">
        <f t="shared" si="20"/>
        <v>1</v>
      </c>
      <c r="K356" s="47" t="s">
        <v>39</v>
      </c>
      <c r="L356" s="47" t="s">
        <v>4</v>
      </c>
      <c r="M356" s="50"/>
      <c r="N356" s="47"/>
      <c r="O356" s="47"/>
      <c r="P356" s="51"/>
      <c r="Q356" s="47"/>
      <c r="R356" s="47"/>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2">
        <f t="shared" si="21"/>
        <v>940</v>
      </c>
      <c r="BB356" s="53">
        <f t="shared" si="22"/>
        <v>940</v>
      </c>
      <c r="BC356" s="54" t="str">
        <f t="shared" si="23"/>
        <v>INR  Nine Hundred &amp; Forty  Only</v>
      </c>
      <c r="IA356" s="19">
        <v>4.43</v>
      </c>
      <c r="IB356" s="19" t="s">
        <v>175</v>
      </c>
      <c r="IC356" s="19" t="s">
        <v>719</v>
      </c>
      <c r="ID356" s="19">
        <v>10</v>
      </c>
      <c r="IE356" s="20" t="s">
        <v>120</v>
      </c>
      <c r="IF356" s="20"/>
      <c r="IG356" s="20"/>
      <c r="IH356" s="20"/>
      <c r="II356" s="20"/>
    </row>
    <row r="357" spans="1:243" s="19" customFormat="1" ht="15">
      <c r="A357" s="23">
        <v>4.44</v>
      </c>
      <c r="B357" s="60" t="s">
        <v>176</v>
      </c>
      <c r="C357" s="56" t="s">
        <v>720</v>
      </c>
      <c r="D357" s="64">
        <v>30</v>
      </c>
      <c r="E357" s="61" t="s">
        <v>120</v>
      </c>
      <c r="F357" s="46">
        <v>80</v>
      </c>
      <c r="G357" s="47"/>
      <c r="H357" s="47"/>
      <c r="I357" s="48" t="s">
        <v>38</v>
      </c>
      <c r="J357" s="49">
        <f t="shared" si="20"/>
        <v>1</v>
      </c>
      <c r="K357" s="47" t="s">
        <v>39</v>
      </c>
      <c r="L357" s="47" t="s">
        <v>4</v>
      </c>
      <c r="M357" s="50"/>
      <c r="N357" s="47"/>
      <c r="O357" s="47"/>
      <c r="P357" s="51"/>
      <c r="Q357" s="47"/>
      <c r="R357" s="47"/>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2">
        <f t="shared" si="21"/>
        <v>2400</v>
      </c>
      <c r="BB357" s="53">
        <f t="shared" si="22"/>
        <v>2400</v>
      </c>
      <c r="BC357" s="54" t="str">
        <f t="shared" si="23"/>
        <v>INR  Two Thousand Four Hundred    Only</v>
      </c>
      <c r="IA357" s="19">
        <v>4.44</v>
      </c>
      <c r="IB357" s="19" t="s">
        <v>176</v>
      </c>
      <c r="IC357" s="19" t="s">
        <v>720</v>
      </c>
      <c r="ID357" s="19">
        <v>30</v>
      </c>
      <c r="IE357" s="20" t="s">
        <v>120</v>
      </c>
      <c r="IF357" s="20"/>
      <c r="IG357" s="20"/>
      <c r="IH357" s="20"/>
      <c r="II357" s="20"/>
    </row>
    <row r="358" spans="1:243" s="19" customFormat="1" ht="30">
      <c r="A358" s="23">
        <v>4.45</v>
      </c>
      <c r="B358" s="60" t="s">
        <v>177</v>
      </c>
      <c r="C358" s="56" t="s">
        <v>721</v>
      </c>
      <c r="D358" s="64">
        <v>45</v>
      </c>
      <c r="E358" s="61" t="s">
        <v>120</v>
      </c>
      <c r="F358" s="46">
        <v>96</v>
      </c>
      <c r="G358" s="47"/>
      <c r="H358" s="47"/>
      <c r="I358" s="48" t="s">
        <v>38</v>
      </c>
      <c r="J358" s="49">
        <f t="shared" si="20"/>
        <v>1</v>
      </c>
      <c r="K358" s="47" t="s">
        <v>39</v>
      </c>
      <c r="L358" s="47" t="s">
        <v>4</v>
      </c>
      <c r="M358" s="50"/>
      <c r="N358" s="47"/>
      <c r="O358" s="47"/>
      <c r="P358" s="51"/>
      <c r="Q358" s="47"/>
      <c r="R358" s="47"/>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2">
        <f t="shared" si="21"/>
        <v>4320</v>
      </c>
      <c r="BB358" s="53">
        <f t="shared" si="22"/>
        <v>4320</v>
      </c>
      <c r="BC358" s="54" t="str">
        <f t="shared" si="23"/>
        <v>INR  Four Thousand Three Hundred &amp; Twenty  Only</v>
      </c>
      <c r="IA358" s="19">
        <v>4.45</v>
      </c>
      <c r="IB358" s="19" t="s">
        <v>177</v>
      </c>
      <c r="IC358" s="19" t="s">
        <v>721</v>
      </c>
      <c r="ID358" s="19">
        <v>45</v>
      </c>
      <c r="IE358" s="20" t="s">
        <v>120</v>
      </c>
      <c r="IF358" s="20"/>
      <c r="IG358" s="20"/>
      <c r="IH358" s="20"/>
      <c r="II358" s="20"/>
    </row>
    <row r="359" spans="1:243" s="19" customFormat="1" ht="15">
      <c r="A359" s="23">
        <v>4.46</v>
      </c>
      <c r="B359" s="60" t="s">
        <v>126</v>
      </c>
      <c r="C359" s="56" t="s">
        <v>722</v>
      </c>
      <c r="D359" s="64">
        <v>30</v>
      </c>
      <c r="E359" s="61" t="s">
        <v>120</v>
      </c>
      <c r="F359" s="46">
        <v>100</v>
      </c>
      <c r="G359" s="47"/>
      <c r="H359" s="47"/>
      <c r="I359" s="48" t="s">
        <v>38</v>
      </c>
      <c r="J359" s="49">
        <f t="shared" si="20"/>
        <v>1</v>
      </c>
      <c r="K359" s="47" t="s">
        <v>39</v>
      </c>
      <c r="L359" s="47" t="s">
        <v>4</v>
      </c>
      <c r="M359" s="50"/>
      <c r="N359" s="47"/>
      <c r="O359" s="47"/>
      <c r="P359" s="51"/>
      <c r="Q359" s="47"/>
      <c r="R359" s="47"/>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2">
        <f t="shared" si="21"/>
        <v>3000</v>
      </c>
      <c r="BB359" s="53">
        <f t="shared" si="22"/>
        <v>3000</v>
      </c>
      <c r="BC359" s="54" t="str">
        <f t="shared" si="23"/>
        <v>INR  Three Thousand    Only</v>
      </c>
      <c r="IA359" s="19">
        <v>4.46</v>
      </c>
      <c r="IB359" s="19" t="s">
        <v>126</v>
      </c>
      <c r="IC359" s="19" t="s">
        <v>722</v>
      </c>
      <c r="ID359" s="19">
        <v>30</v>
      </c>
      <c r="IE359" s="20" t="s">
        <v>120</v>
      </c>
      <c r="IF359" s="20"/>
      <c r="IG359" s="20"/>
      <c r="IH359" s="20"/>
      <c r="II359" s="20"/>
    </row>
    <row r="360" spans="1:243" s="19" customFormat="1" ht="30">
      <c r="A360" s="23">
        <v>4.47</v>
      </c>
      <c r="B360" s="55" t="s">
        <v>178</v>
      </c>
      <c r="C360" s="56" t="s">
        <v>723</v>
      </c>
      <c r="D360" s="68">
        <v>4</v>
      </c>
      <c r="E360" s="58" t="s">
        <v>120</v>
      </c>
      <c r="F360" s="46">
        <v>89</v>
      </c>
      <c r="G360" s="47"/>
      <c r="H360" s="47"/>
      <c r="I360" s="48" t="s">
        <v>38</v>
      </c>
      <c r="J360" s="49">
        <f t="shared" si="20"/>
        <v>1</v>
      </c>
      <c r="K360" s="47" t="s">
        <v>39</v>
      </c>
      <c r="L360" s="47" t="s">
        <v>4</v>
      </c>
      <c r="M360" s="50"/>
      <c r="N360" s="47"/>
      <c r="O360" s="47"/>
      <c r="P360" s="51"/>
      <c r="Q360" s="47"/>
      <c r="R360" s="47"/>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2">
        <f t="shared" si="21"/>
        <v>356</v>
      </c>
      <c r="BB360" s="53">
        <f t="shared" si="22"/>
        <v>356</v>
      </c>
      <c r="BC360" s="54" t="str">
        <f t="shared" si="23"/>
        <v>INR  Three Hundred &amp; Fifty Six  Only</v>
      </c>
      <c r="IA360" s="19">
        <v>4.47</v>
      </c>
      <c r="IB360" s="19" t="s">
        <v>178</v>
      </c>
      <c r="IC360" s="19" t="s">
        <v>723</v>
      </c>
      <c r="ID360" s="19">
        <v>4</v>
      </c>
      <c r="IE360" s="20" t="s">
        <v>120</v>
      </c>
      <c r="IF360" s="20"/>
      <c r="IG360" s="20"/>
      <c r="IH360" s="20"/>
      <c r="II360" s="20"/>
    </row>
    <row r="361" spans="1:243" s="19" customFormat="1" ht="45">
      <c r="A361" s="23">
        <v>4.48</v>
      </c>
      <c r="B361" s="55" t="s">
        <v>179</v>
      </c>
      <c r="C361" s="56" t="s">
        <v>724</v>
      </c>
      <c r="D361" s="68">
        <v>100</v>
      </c>
      <c r="E361" s="58" t="s">
        <v>187</v>
      </c>
      <c r="F361" s="46">
        <v>19</v>
      </c>
      <c r="G361" s="47"/>
      <c r="H361" s="47"/>
      <c r="I361" s="48" t="s">
        <v>38</v>
      </c>
      <c r="J361" s="49">
        <f t="shared" si="20"/>
        <v>1</v>
      </c>
      <c r="K361" s="47" t="s">
        <v>39</v>
      </c>
      <c r="L361" s="47" t="s">
        <v>4</v>
      </c>
      <c r="M361" s="50"/>
      <c r="N361" s="47"/>
      <c r="O361" s="47"/>
      <c r="P361" s="51"/>
      <c r="Q361" s="47"/>
      <c r="R361" s="47"/>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2">
        <f t="shared" si="21"/>
        <v>1900</v>
      </c>
      <c r="BB361" s="53">
        <f t="shared" si="22"/>
        <v>1900</v>
      </c>
      <c r="BC361" s="54" t="str">
        <f t="shared" si="23"/>
        <v>INR  One Thousand Nine Hundred    Only</v>
      </c>
      <c r="IA361" s="19">
        <v>4.48</v>
      </c>
      <c r="IB361" s="19" t="s">
        <v>179</v>
      </c>
      <c r="IC361" s="19" t="s">
        <v>724</v>
      </c>
      <c r="ID361" s="19">
        <v>100</v>
      </c>
      <c r="IE361" s="20" t="s">
        <v>187</v>
      </c>
      <c r="IF361" s="20"/>
      <c r="IG361" s="20"/>
      <c r="IH361" s="20"/>
      <c r="II361" s="20"/>
    </row>
    <row r="362" spans="1:243" s="19" customFormat="1" ht="45">
      <c r="A362" s="23">
        <v>4.49</v>
      </c>
      <c r="B362" s="55" t="s">
        <v>180</v>
      </c>
      <c r="C362" s="56" t="s">
        <v>725</v>
      </c>
      <c r="D362" s="57">
        <v>10</v>
      </c>
      <c r="E362" s="58" t="s">
        <v>120</v>
      </c>
      <c r="F362" s="46">
        <v>117</v>
      </c>
      <c r="G362" s="47"/>
      <c r="H362" s="47"/>
      <c r="I362" s="48" t="s">
        <v>38</v>
      </c>
      <c r="J362" s="49">
        <f t="shared" si="20"/>
        <v>1</v>
      </c>
      <c r="K362" s="47" t="s">
        <v>39</v>
      </c>
      <c r="L362" s="47" t="s">
        <v>4</v>
      </c>
      <c r="M362" s="50"/>
      <c r="N362" s="47"/>
      <c r="O362" s="47"/>
      <c r="P362" s="51"/>
      <c r="Q362" s="47"/>
      <c r="R362" s="47"/>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2">
        <f t="shared" si="21"/>
        <v>1170</v>
      </c>
      <c r="BB362" s="53">
        <f t="shared" si="22"/>
        <v>1170</v>
      </c>
      <c r="BC362" s="54" t="str">
        <f t="shared" si="23"/>
        <v>INR  One Thousand One Hundred &amp; Seventy  Only</v>
      </c>
      <c r="IA362" s="19">
        <v>4.49</v>
      </c>
      <c r="IB362" s="19" t="s">
        <v>180</v>
      </c>
      <c r="IC362" s="19" t="s">
        <v>725</v>
      </c>
      <c r="ID362" s="19">
        <v>10</v>
      </c>
      <c r="IE362" s="20" t="s">
        <v>120</v>
      </c>
      <c r="IF362" s="20"/>
      <c r="IG362" s="20"/>
      <c r="IH362" s="20"/>
      <c r="II362" s="20"/>
    </row>
    <row r="363" spans="1:243" s="19" customFormat="1" ht="45">
      <c r="A363" s="23">
        <v>4.5</v>
      </c>
      <c r="B363" s="55" t="s">
        <v>181</v>
      </c>
      <c r="C363" s="56" t="s">
        <v>726</v>
      </c>
      <c r="D363" s="68">
        <v>80</v>
      </c>
      <c r="E363" s="58" t="s">
        <v>187</v>
      </c>
      <c r="F363" s="46">
        <v>4</v>
      </c>
      <c r="G363" s="47"/>
      <c r="H363" s="47"/>
      <c r="I363" s="48" t="s">
        <v>38</v>
      </c>
      <c r="J363" s="49">
        <f t="shared" si="20"/>
        <v>1</v>
      </c>
      <c r="K363" s="47" t="s">
        <v>39</v>
      </c>
      <c r="L363" s="47" t="s">
        <v>4</v>
      </c>
      <c r="M363" s="50"/>
      <c r="N363" s="47"/>
      <c r="O363" s="47"/>
      <c r="P363" s="51"/>
      <c r="Q363" s="47"/>
      <c r="R363" s="47"/>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2">
        <f t="shared" si="21"/>
        <v>320</v>
      </c>
      <c r="BB363" s="53">
        <f t="shared" si="22"/>
        <v>320</v>
      </c>
      <c r="BC363" s="54" t="str">
        <f t="shared" si="23"/>
        <v>INR  Three Hundred &amp; Twenty  Only</v>
      </c>
      <c r="IA363" s="19">
        <v>4.5</v>
      </c>
      <c r="IB363" s="19" t="s">
        <v>181</v>
      </c>
      <c r="IC363" s="19" t="s">
        <v>726</v>
      </c>
      <c r="ID363" s="19">
        <v>80</v>
      </c>
      <c r="IE363" s="20" t="s">
        <v>187</v>
      </c>
      <c r="IF363" s="20"/>
      <c r="IG363" s="20"/>
      <c r="IH363" s="20"/>
      <c r="II363" s="20"/>
    </row>
    <row r="364" spans="1:243" s="19" customFormat="1" ht="30">
      <c r="A364" s="23">
        <v>4.51</v>
      </c>
      <c r="B364" s="60" t="s">
        <v>182</v>
      </c>
      <c r="C364" s="56" t="s">
        <v>727</v>
      </c>
      <c r="D364" s="64">
        <v>40</v>
      </c>
      <c r="E364" s="61" t="s">
        <v>120</v>
      </c>
      <c r="F364" s="46">
        <v>69</v>
      </c>
      <c r="G364" s="47"/>
      <c r="H364" s="47"/>
      <c r="I364" s="48" t="s">
        <v>38</v>
      </c>
      <c r="J364" s="49">
        <f>IF(I364="Less(-)",-1,1)</f>
        <v>1</v>
      </c>
      <c r="K364" s="47" t="s">
        <v>39</v>
      </c>
      <c r="L364" s="47" t="s">
        <v>4</v>
      </c>
      <c r="M364" s="50"/>
      <c r="N364" s="47"/>
      <c r="O364" s="47"/>
      <c r="P364" s="51"/>
      <c r="Q364" s="47"/>
      <c r="R364" s="47"/>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2">
        <f>(total_amount_ba($B$2,$D$2,D364,F364,J364,K364,M364))</f>
        <v>2760</v>
      </c>
      <c r="BB364" s="53">
        <f>BA364+SUM(N364:AZ364)</f>
        <v>2760</v>
      </c>
      <c r="BC364" s="54" t="str">
        <f>SpellNumber(L364,BB364)</f>
        <v>INR  Two Thousand Seven Hundred &amp; Sixty  Only</v>
      </c>
      <c r="IA364" s="19">
        <v>4.51</v>
      </c>
      <c r="IB364" s="19" t="s">
        <v>182</v>
      </c>
      <c r="IC364" s="19" t="s">
        <v>727</v>
      </c>
      <c r="ID364" s="19">
        <v>40</v>
      </c>
      <c r="IE364" s="20" t="s">
        <v>120</v>
      </c>
      <c r="IF364" s="20"/>
      <c r="IG364" s="20"/>
      <c r="IH364" s="20"/>
      <c r="II364" s="20"/>
    </row>
    <row r="365" spans="1:243" s="19" customFormat="1" ht="45">
      <c r="A365" s="23">
        <v>4.52</v>
      </c>
      <c r="B365" s="70" t="s">
        <v>183</v>
      </c>
      <c r="C365" s="56" t="s">
        <v>728</v>
      </c>
      <c r="D365" s="64">
        <v>125</v>
      </c>
      <c r="E365" s="61" t="s">
        <v>187</v>
      </c>
      <c r="F365" s="46">
        <v>11</v>
      </c>
      <c r="G365" s="47"/>
      <c r="H365" s="47"/>
      <c r="I365" s="48" t="s">
        <v>38</v>
      </c>
      <c r="J365" s="49">
        <f>IF(I365="Less(-)",-1,1)</f>
        <v>1</v>
      </c>
      <c r="K365" s="47" t="s">
        <v>39</v>
      </c>
      <c r="L365" s="47" t="s">
        <v>4</v>
      </c>
      <c r="M365" s="50"/>
      <c r="N365" s="47"/>
      <c r="O365" s="47"/>
      <c r="P365" s="51"/>
      <c r="Q365" s="47"/>
      <c r="R365" s="47"/>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2">
        <f>(total_amount_ba($B$2,$D$2,D365,F365,J365,K365,M365))</f>
        <v>1375</v>
      </c>
      <c r="BB365" s="53">
        <f>BA365+SUM(N365:AZ365)</f>
        <v>1375</v>
      </c>
      <c r="BC365" s="54" t="str">
        <f>SpellNumber(L365,BB365)</f>
        <v>INR  One Thousand Three Hundred &amp; Seventy Five  Only</v>
      </c>
      <c r="IA365" s="19">
        <v>4.52</v>
      </c>
      <c r="IB365" s="19" t="s">
        <v>183</v>
      </c>
      <c r="IC365" s="19" t="s">
        <v>728</v>
      </c>
      <c r="ID365" s="19">
        <v>125</v>
      </c>
      <c r="IE365" s="20" t="s">
        <v>187</v>
      </c>
      <c r="IF365" s="20"/>
      <c r="IG365" s="20"/>
      <c r="IH365" s="20"/>
      <c r="II365" s="20"/>
    </row>
    <row r="366" spans="1:55" ht="45">
      <c r="A366" s="27" t="s">
        <v>46</v>
      </c>
      <c r="B366" s="27"/>
      <c r="C366" s="28"/>
      <c r="D366" s="42"/>
      <c r="E366" s="42"/>
      <c r="F366" s="42"/>
      <c r="G366" s="42"/>
      <c r="H366" s="43"/>
      <c r="I366" s="43"/>
      <c r="J366" s="43"/>
      <c r="K366" s="43"/>
      <c r="L366" s="42"/>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5">
        <f>ROUND(SUM(BA15:BA365),0)</f>
        <v>3971893</v>
      </c>
      <c r="BB366" s="30">
        <f>SUM(BB15:BB365)</f>
        <v>3971893.17</v>
      </c>
      <c r="BC366" s="59" t="str">
        <f>SpellNumber(L366,BB366)</f>
        <v>  Thirty Nine Lakh Seventy One Thousand Eight Hundred &amp; Ninety Three  and Paise Seventeen Only</v>
      </c>
    </row>
    <row r="367" spans="1:55" ht="36.75" customHeight="1">
      <c r="A367" s="27" t="s">
        <v>47</v>
      </c>
      <c r="B367" s="27"/>
      <c r="C367" s="31"/>
      <c r="D367" s="32"/>
      <c r="E367" s="33" t="s">
        <v>52</v>
      </c>
      <c r="F367" s="34"/>
      <c r="G367" s="35"/>
      <c r="H367" s="36"/>
      <c r="I367" s="36"/>
      <c r="J367" s="36"/>
      <c r="K367" s="37"/>
      <c r="L367" s="38"/>
      <c r="M367" s="39"/>
      <c r="N367" s="36"/>
      <c r="O367" s="29"/>
      <c r="P367" s="29"/>
      <c r="Q367" s="29"/>
      <c r="R367" s="29"/>
      <c r="S367" s="29"/>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40">
        <f>IF(ISBLANK(F367),0,IF(E367="Excess (+)",ROUND(BA366+(BA366*F367),2),IF(E367="Less (-)",ROUND(BA366+(BA366*F367*(-1)),2),IF(E367="At Par",BA366,0))))</f>
        <v>0</v>
      </c>
      <c r="BB367" s="41">
        <f>ROUND(BA367,0)</f>
        <v>0</v>
      </c>
      <c r="BC367" s="21" t="str">
        <f>SpellNumber($E$2,BB367)</f>
        <v>INR Zero Only</v>
      </c>
    </row>
    <row r="368" spans="1:55" ht="33.75" customHeight="1">
      <c r="A368" s="27" t="s">
        <v>48</v>
      </c>
      <c r="B368" s="27"/>
      <c r="C368" s="78" t="str">
        <f>SpellNumber($E$2,BB367)</f>
        <v>INR Zero Only</v>
      </c>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row>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sheetData>
  <sheetProtection password="D850" sheet="1"/>
  <autoFilter ref="A11:BC368"/>
  <mergeCells count="148">
    <mergeCell ref="D272:BC272"/>
    <mergeCell ref="D285:BC285"/>
    <mergeCell ref="D287:BC287"/>
    <mergeCell ref="D302:BC302"/>
    <mergeCell ref="D274:BC274"/>
    <mergeCell ref="D276:BC276"/>
    <mergeCell ref="D278:BC278"/>
    <mergeCell ref="D280:BC280"/>
    <mergeCell ref="D282:BC282"/>
    <mergeCell ref="D283:BC283"/>
    <mergeCell ref="D261:BC261"/>
    <mergeCell ref="D262:BC262"/>
    <mergeCell ref="D263:BC263"/>
    <mergeCell ref="D265:BC265"/>
    <mergeCell ref="D267:BC267"/>
    <mergeCell ref="D269:BC269"/>
    <mergeCell ref="D251:BC251"/>
    <mergeCell ref="D253:BC253"/>
    <mergeCell ref="D255:BC255"/>
    <mergeCell ref="D256:BC256"/>
    <mergeCell ref="D258:BC258"/>
    <mergeCell ref="D259:BC259"/>
    <mergeCell ref="D237:BC237"/>
    <mergeCell ref="D239:BC239"/>
    <mergeCell ref="D241:BC241"/>
    <mergeCell ref="D243:BC243"/>
    <mergeCell ref="D246:BC246"/>
    <mergeCell ref="D250:BC250"/>
    <mergeCell ref="D218:BC218"/>
    <mergeCell ref="D220:BC220"/>
    <mergeCell ref="D223:BC223"/>
    <mergeCell ref="D225:BC225"/>
    <mergeCell ref="D227:BC227"/>
    <mergeCell ref="D229:BC229"/>
    <mergeCell ref="D203:BC203"/>
    <mergeCell ref="D205:BC205"/>
    <mergeCell ref="D210:BC210"/>
    <mergeCell ref="D213:BC213"/>
    <mergeCell ref="D215:BC215"/>
    <mergeCell ref="D216:BC216"/>
    <mergeCell ref="D186:BC186"/>
    <mergeCell ref="D188:BC188"/>
    <mergeCell ref="D191:BC191"/>
    <mergeCell ref="D192:BC192"/>
    <mergeCell ref="D197:BC197"/>
    <mergeCell ref="D199:BC199"/>
    <mergeCell ref="D176:BC176"/>
    <mergeCell ref="D177:BC177"/>
    <mergeCell ref="D179:BC179"/>
    <mergeCell ref="D180:BC180"/>
    <mergeCell ref="D182:BC182"/>
    <mergeCell ref="D185:BC185"/>
    <mergeCell ref="D167:BC167"/>
    <mergeCell ref="D168:BC168"/>
    <mergeCell ref="D170:BC170"/>
    <mergeCell ref="D171:BC171"/>
    <mergeCell ref="D173:BC173"/>
    <mergeCell ref="D174:BC174"/>
    <mergeCell ref="D157:BC157"/>
    <mergeCell ref="D159:BC159"/>
    <mergeCell ref="D161:BC161"/>
    <mergeCell ref="D162:BC162"/>
    <mergeCell ref="D164:BC164"/>
    <mergeCell ref="D165:BC165"/>
    <mergeCell ref="D145:BC145"/>
    <mergeCell ref="D147:BC147"/>
    <mergeCell ref="D150:BC150"/>
    <mergeCell ref="D152:BC152"/>
    <mergeCell ref="D154:BC154"/>
    <mergeCell ref="D155:BC155"/>
    <mergeCell ref="D129:BC129"/>
    <mergeCell ref="D132:BC132"/>
    <mergeCell ref="D134:BC134"/>
    <mergeCell ref="D137:BC137"/>
    <mergeCell ref="D140:BC140"/>
    <mergeCell ref="D144:BC144"/>
    <mergeCell ref="D114:BC114"/>
    <mergeCell ref="D116:BC116"/>
    <mergeCell ref="D118:BC118"/>
    <mergeCell ref="D121:BC121"/>
    <mergeCell ref="D122:BC122"/>
    <mergeCell ref="D128:BC128"/>
    <mergeCell ref="D99:BC99"/>
    <mergeCell ref="D101:BC101"/>
    <mergeCell ref="D104:BC104"/>
    <mergeCell ref="D107:BC107"/>
    <mergeCell ref="D109:BC109"/>
    <mergeCell ref="D112:BC112"/>
    <mergeCell ref="D87:BC87"/>
    <mergeCell ref="D90:BC90"/>
    <mergeCell ref="D91:BC91"/>
    <mergeCell ref="D93:BC93"/>
    <mergeCell ref="D95:BC95"/>
    <mergeCell ref="D97:BC97"/>
    <mergeCell ref="D73:BC73"/>
    <mergeCell ref="D74:BC74"/>
    <mergeCell ref="D76:BC76"/>
    <mergeCell ref="D80:BC80"/>
    <mergeCell ref="D81:BC81"/>
    <mergeCell ref="D85:BC85"/>
    <mergeCell ref="D56:BC56"/>
    <mergeCell ref="D59:BC59"/>
    <mergeCell ref="D62:BC62"/>
    <mergeCell ref="D66:BC66"/>
    <mergeCell ref="D68:BC68"/>
    <mergeCell ref="D71:BC71"/>
    <mergeCell ref="D44:BC44"/>
    <mergeCell ref="D48:BC48"/>
    <mergeCell ref="D50:BC50"/>
    <mergeCell ref="D51:BC51"/>
    <mergeCell ref="D52:BC52"/>
    <mergeCell ref="D54:BC54"/>
    <mergeCell ref="D22:BC22"/>
    <mergeCell ref="D35:BC35"/>
    <mergeCell ref="D37:BC37"/>
    <mergeCell ref="D40:BC40"/>
    <mergeCell ref="D41:BC41"/>
    <mergeCell ref="D42:BC42"/>
    <mergeCell ref="C368:BC368"/>
    <mergeCell ref="A9:BC9"/>
    <mergeCell ref="D13:BC13"/>
    <mergeCell ref="D316:BC316"/>
    <mergeCell ref="D313:BC313"/>
    <mergeCell ref="D321:BC321"/>
    <mergeCell ref="D336:BC336"/>
    <mergeCell ref="D339:BC339"/>
    <mergeCell ref="D26:BC26"/>
    <mergeCell ref="D28:BC28"/>
    <mergeCell ref="A1:L1"/>
    <mergeCell ref="A4:BC4"/>
    <mergeCell ref="A5:BC5"/>
    <mergeCell ref="A6:BC6"/>
    <mergeCell ref="A7:BC7"/>
    <mergeCell ref="D23:BC23"/>
    <mergeCell ref="D15:BC15"/>
    <mergeCell ref="D17:BC17"/>
    <mergeCell ref="D18:BC18"/>
    <mergeCell ref="D20:BC20"/>
    <mergeCell ref="B8:BC8"/>
    <mergeCell ref="D14:BC14"/>
    <mergeCell ref="D348:BC348"/>
    <mergeCell ref="D352:BC352"/>
    <mergeCell ref="D355:BC355"/>
    <mergeCell ref="D306:BC306"/>
    <mergeCell ref="D304:BC304"/>
    <mergeCell ref="D30:BC30"/>
    <mergeCell ref="D32:BC32"/>
    <mergeCell ref="D33:BC33"/>
  </mergeCells>
  <dataValidations count="3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7">
      <formula1>IF(E367="Select",-1,IF(E367="At Par",0,0))</formula1>
      <formula2>IF(E367="Select",-1,IF(E367="At Par",0,0.99))</formula2>
    </dataValidation>
    <dataValidation type="list" allowBlank="1" showErrorMessage="1" sqref="E36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7">
      <formula1>0</formula1>
      <formula2>99.9</formula2>
    </dataValidation>
    <dataValidation type="list" allowBlank="1" showErrorMessage="1" sqref="D355 D304 K305 D306 K307:K312 D313 K314:K315 D316 K317:K320 D321 K322:K335 D336 K337:K338 D339 K340:K347 D348 K349:K351 D352 K353:K354 K356:K365 D13:D15 K16 D17:D18 K19 D20 K21 D22:D23 K24:K25 D26 K27 D28 K29 D30 K31 D32:D33 K34 D35 K36 D37 K38:K39 D40:D42 K43 D44 K45:K47 D48 K49 D50:D52 K53 D54 K55 D56 K57:K58 D59 K60:K61 D62 K63:K65 D66 K67 D68 K69:K70 D71 K72 D73:D74 K75 D76 K77:K79 D80:D81 K82:K84 D85 K86 D87 K88:K89 D90:D91 K92 D93 K94 D95 K96 D97 K98 D99 K100 D101 K102:K103 D104 K105:K106 D107 K108 D109 K110:K111 D112 K113 D114 K115 D116 K117 D118 K119:K120 D121:D122 K123:K127">
      <formula1>"Partial Conversion,Full Conversion"</formula1>
      <formula2>0</formula2>
    </dataValidation>
    <dataValidation type="list" allowBlank="1" showErrorMessage="1" sqref="D128:D129 K130:K131 D132 K133 D134 K135:K136 D137 K138:K139 D140 K141:K143 D144:D145 K146 D147 K148:K149 D150 K151 D152 K153 D154:D155 K156 D157 K158 D159 K160 D161:D162 K163 D164:D165 K166 D167:D168 K169 D170:D171 K172 D173:D174 K175 D176:D177 K178 D179:D180 K181 D182 K183:K184 D185:D186 K187 D188 K189:K190 D191:D192 K193:K196 D197 K198 D199 K200:K202 D203 K204 D205 K206:K209 D210 K211:K212 D213 K214 D215:D216 K217 D218 K219 D220 K221:K222 D223 K224 D225 K226 D227 K228 D229 K230:K236 D237 K238 D239 K240 D241 K242 D243 K244:K245 D246 K247:K249 D250:D251 K252 D253 K254 D255:D256 K257 D258:D259 K260 D261:D263 K264 D265 K266 D267 K268 D269 K270:K271 D272 K273">
      <formula1>"Partial Conversion,Full Conversion"</formula1>
      <formula2>0</formula2>
    </dataValidation>
    <dataValidation type="list" allowBlank="1" showErrorMessage="1" sqref="D274 K275 D276 K277 D278 K279 D280 K281 D282:D283 K284 D285 K286 D287 K288:K301 K303 D30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305:H305 G307:H312 G314:H315 G317:H320 G322:H335 G337:H338 G340:H347 G349:H351 G353:H354 G356:H365 G16:H16 G19:H19 G21:H21 G24:H25 G27:H27 G29:H29 G31:H31 G34:H34 G36:H36 G38:H39 G43:H43 G45:H47 G49:H49 G53:H53 G55:H55 G57:H58 G60:H61 G63:H65 G67:H67 G69:H70 G72:H72 G75:H75 G77:H79 G82:H84 G86:H86 G88:H89 G92:H92 G94:H94 G96:H96 G98:H98 G100:H100 G102:H103 G105:H106 G108:H108 G110:H111 G113:H113 G115:H115 G117:H117 G119:H120 G123:H127 G130:H131 G133:H133 G135:H136 G138:H139 G141:H143 G146:H146 G148:H149 G151:H151 G153:H153 G156:H156 G158:H158 G160:H160 G163:H163 G166:H166 G169:H169 G172:H172 G175:H175 G178:H178 G181:H181 G183:H184 G187:H187 G189:H190 G193:H196 G198:H198 G200:H202 G204:H204 G206:H209 G211:H212 G214:H214 G217:H217 G219:H219 G221:H222 G224:H224 G226:H226 G228:H228 G230:H236 G238:H238 G240:H240 G242:H242 G244:H245 G247:H249 G252:H252 G254:H254 G257:H257 G260:H260 G264:H264 G266:H266 G268:H268 G270:H271 G273:H27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75:H275 G277:H277 G279:H279 G281:H281 G284:H284 G286:H286 G288:H301 G303:H303">
      <formula1>0</formula1>
      <formula2>999999999999999</formula2>
    </dataValidation>
    <dataValidation allowBlank="1" showInputMessage="1" showErrorMessage="1" promptTitle="Addition / Deduction" prompt="Please Choose the correct One" sqref="J305 J307:J312 J314:J315 J317:J320 J322:J335 J337:J338 J340:J347 J349:J351 J353:J354 J356:J365 J16 J19 J21 J24:J25 J27 J29 J31 J34 J36 J38:J39 J43 J45:J47 J49 J53 J55 J57:J58 J60:J61 J63:J65 J67 J69:J70 J72 J75 J77:J79 J82:J84 J86 J88:J89 J92 J94 J96 J98 J100 J102:J103 J105:J106 J108 J110:J111 J113 J115 J117 J119:J120 J123:J127 J130:J131 J133 J135:J136 J138:J139 J141:J143 J146 J148:J149 J151 J153 J156 J158 J160 J163 J166 J169 J172 J175 J178 J181 J183:J184 J187 J189:J190 J193:J196 J198 J200:J202 J204 J206:J209 J211:J212 J214 J217 J219 J221:J222 J224 J226 J228 J230:J236 J238 J240 J242 J244:J245 J247:J249 J252 J254 J257 J260 J264 J266 J268 J270:J271 J273">
      <formula1>0</formula1>
      <formula2>0</formula2>
    </dataValidation>
    <dataValidation allowBlank="1" showInputMessage="1" showErrorMessage="1" promptTitle="Addition / Deduction" prompt="Please Choose the correct One" sqref="J275 J277 J279 J281 J284 J286 J288:J301 J303">
      <formula1>0</formula1>
      <formula2>0</formula2>
    </dataValidation>
    <dataValidation type="list" showErrorMessage="1" sqref="I305 I307:I312 I314:I315 I317:I320 I322:I335 I337:I338 I340:I347 I349:I351 I353:I354 I356:I365 I16 I19 I21 I24:I25 I27 I29 I31 I34 I36 I38:I39 I43 I45:I47 I49 I53 I55 I57:I58 I60:I61 I63:I65 I67 I69:I70 I72 I75 I77:I79 I82:I84 I86 I88:I89 I92 I94 I96 I98 I100 I102:I103 I105:I106 I108 I110:I111 I113 I115 I117 I119:I120 I123:I127 I130:I131 I133 I135:I136 I138:I139 I141:I143 I146 I148:I149 I151 I153 I156 I158 I160 I163 I166 I169 I172 I175 I178 I181 I183:I184 I187 I189:I190 I193:I196 I198 I200:I202 I204 I206:I209 I211:I212 I214 I217 I219 I221:I222 I224 I226 I228 I230:I236 I238 I240 I242 I244:I245 I247:I249 I252 I254 I257 I260 I264 I266 I268 I270:I271 I273">
      <formula1>"Excess(+),Less(-)"</formula1>
      <formula2>0</formula2>
    </dataValidation>
    <dataValidation type="list" showErrorMessage="1" sqref="I275 I277 I279 I281 I284 I286 I288:I301 I3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05:O305 N307:O312 N314:O315 N317:O320 N322:O335 N337:O338 N340:O347 N349:O351 N353:O354 N356:O365 N16:O16 N19:O19 N21:O21 N24:O25 N27:O27 N29:O29 N31:O31 N34:O34 N36:O36 N38:O39 N43:O43 N45:O47 N49:O49 N53:O53 N55:O55 N57:O58 N60:O61 N63:O65 N67:O67 N69:O70 N72:O72 N75:O75 N77:O79 N82:O84 N86:O86 N88:O89 N92:O92 N94:O94 N96:O96 N98:O98 N100:O100 N102:O103 N105:O106 N108:O108 N110:O111 N113:O113 N115:O115 N117:O117 N119:O120 N123:O127 N130:O131 N133:O133 N135:O136 N138:O139 N141:O143 N146:O146 N148:O149 N151:O151 N153:O153 N156:O156 N158:O158 N160:O160 N163:O163 N166:O166 N169:O169 N172:O172 N175:O175 N178:O178 N181:O181 N183:O184 N187:O187 N189:O190 N193:O196 N198:O198 N200:O202 N204:O204 N206:O209 N211:O212 N214:O214 N217:O217 N219:O219 N221:O222 N224:O224 N226:O226 N228:O228 N230:O236 N238:O238 N240:O240 N242:O242 N244:O245 N247:O249 N252:O252 N254:O254 N257:O257 N260:O260 N264:O264 N266:O266 N268:O268 N270:O271 N273:O27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75:O275 N277:O277 N279:O279 N281:O281 N284:O284 N286:O286 N288:O301 N303:O3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5 R307:R312 R314:R315 R317:R320 R322:R335 R337:R338 R340:R347 R349:R351 R353:R354 R356:R365 R16 R19 R21 R24:R25 R27 R29 R31 R34 R36 R38:R39 R43 R45:R47 R49 R53 R55 R57:R58 R60:R61 R63:R65 R67 R69:R70 R72 R75 R77:R79 R82:R84 R86 R88:R89 R92 R94 R96 R98 R100 R102:R103 R105:R106 R108 R110:R111 R113 R115 R117 R119:R120 R123:R127 R130:R131 R133 R135:R136 R138:R139 R141:R143 R146 R148:R149 R151 R153 R156 R158 R160 R163 R166 R169 R172 R175 R178 R181 R183:R184 R187 R189:R190 R193:R196 R198 R200:R202 R204 R206:R209 R211:R212 R214 R217 R219 R221:R222 R224 R226 R228 R230:R236 R238 R240 R242 R244:R245 R247:R249 R252 R254 R257 R260 R264 R266 R268 R270:R271 R2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75 R277 R279 R281 R284 R286 R288:R301 R3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5 Q307:Q312 Q314:Q315 Q317:Q320 Q322:Q335 Q337:Q338 Q340:Q347 Q349:Q351 Q353:Q354 Q356:Q365 Q16 Q19 Q21 Q24:Q25 Q27 Q29 Q31 Q34 Q36 Q38:Q39 Q43 Q45:Q47 Q49 Q53 Q55 Q57:Q58 Q60:Q61 Q63:Q65 Q67 Q69:Q70 Q72 Q75 Q77:Q79 Q82:Q84 Q86 Q88:Q89 Q92 Q94 Q96 Q98 Q100 Q102:Q103 Q105:Q106 Q108 Q110:Q111 Q113 Q115 Q117 Q119:Q120 Q123:Q127 Q130:Q131 Q133 Q135:Q136 Q138:Q139 Q141:Q143 Q146 Q148:Q149 Q151 Q153 Q156 Q158 Q160 Q163 Q166 Q169 Q172 Q175 Q178 Q181 Q183:Q184 Q187 Q189:Q190 Q193:Q196 Q198 Q200:Q202 Q204 Q206:Q209 Q211:Q212 Q214 Q217 Q219 Q221:Q222 Q224 Q226 Q228 Q230:Q236 Q238 Q240 Q242 Q244:Q245 Q247:Q249 Q252 Q254 Q257 Q260 Q264 Q266 Q268 Q270:Q271 Q2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75 Q277 Q279 Q281 Q284 Q286 Q288:Q301 Q3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5 M307:M312 M314:M315 M317:M320 M322:M335 M337:M338 M340:M347 M349:M351 M353:M354 M356:M365 M16 M19 M21 M24:M25 M27 M29 M31 M34 M36 M38:M39 M43 M45:M47 M49 M53 M55 M57:M58 M60:M61 M63:M65 M67 M69:M70 M72 M75 M77:M79 M82:M84 M86 M88:M89 M92 M94 M96 M98 M100 M102:M103 M105:M106 M108 M110:M111 M113 M115 M117 M119:M120 M123:M127 M130:M131 M133 M135:M136 M138:M139 M141:M143 M146 M148:M149 M151 M153 M156 M158 M160 M163 M166 M169 M172 M175 M178 M181 M183:M184 M187 M189:M190 M193:M196 M198 M200:M202 M204 M206:M209 M211:M212 M214 M217 M219 M221:M222 M224 M226 M228 M230:M236 M238 M240 M242 M244:M245 M247:M249 M252 M254 M257 M260 M264 M266 M268 M270:M271 M2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75 M277 M279 M281 M284 M286 M288:M301 M303">
      <formula1>0</formula1>
      <formula2>999999999999999</formula2>
    </dataValidation>
    <dataValidation allowBlank="1" showInputMessage="1" showErrorMessage="1" promptTitle="Itemcode/Make" prompt="Please enter text" sqref="C13:C365">
      <formula1>0</formula1>
      <formula2>0</formula2>
    </dataValidation>
    <dataValidation allowBlank="1" showInputMessage="1" showErrorMessage="1" promptTitle="Item Description" prompt="Please enter Item Description in text" sqref="B306:B308 B310:B316 B324:B329 B358:B364 B347 B337:B341 B343:B344"/>
    <dataValidation type="decimal" allowBlank="1" showInputMessage="1" showErrorMessage="1" promptTitle="Quantity" prompt="Please enter the Quantity for this item. " errorTitle="Invalid Entry" error="Only Numeric Values are allowed. " sqref="D317:D320 D340:D341 D343:D344 D314:D315 D337:D338 D354 D356:D365">
      <formula1>0</formula1>
      <formula2>999999999999999</formula2>
    </dataValidation>
    <dataValidation allowBlank="1" showInputMessage="1" showErrorMessage="1" promptTitle="Units" prompt="Please enter Units in text" sqref="E340:E341 E343:E344 E307:E312 E314:E315 E317:E320 E322:E335 E337:E338 E347 E349:E351 E353:E354 E356:E365"/>
    <dataValidation type="list" allowBlank="1" showInputMessage="1" showErrorMessage="1" sqref="L354 L355 L356 L357 L358 L359 L360 L361 L362 L36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formula1>"INR"</formula1>
    </dataValidation>
    <dataValidation type="list" allowBlank="1" showInputMessage="1" showErrorMessage="1" sqref="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formula1>"INR"</formula1>
    </dataValidation>
    <dataValidation type="list" allowBlank="1" showInputMessage="1" showErrorMessage="1"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formula1>"INR"</formula1>
    </dataValidation>
    <dataValidation type="list" allowBlank="1" showInputMessage="1" showErrorMessage="1" sqref="L303 L304 L305 L306 L307 L308 L309 L310 L311 L312 L313 L314 L315 L316 L317 L318 L319 L320 L321 L322 L323 L324 L325 L326 L327 L328 L329 L330 L331 L332 L333 L334 L335 L336 L337 L338 L339 L340 L341 L342 L343 L344 L345 L346 L347 L348 L349 L350 L351 L352 L353 L365 L364">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2023-10-19T06:22:55Z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