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'BoQ1'!$A$11:$BC$197</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'BoQ1'!$A$1:$BC$197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<sst xmlns="http://schemas.openxmlformats.org/spreadsheetml/2006/main" count="942" uniqueCount="229">
  <si>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</si>
  <si>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</si>
  <si>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</si>
  <si>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</si>
  <si>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</si>
  <si>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</si>
  <si>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</si>
  <si>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</si>
  <si>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</si>
  <si>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</si>
  <si>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</si>
  <si>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</si>
  <si>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</si>
  <si>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</si>
  <si>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</si>
  <si>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</si>
  <si>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</si>
  <si>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</si>
  <si>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</si>
  <si>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</si>
  <si>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</si>
  <si>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</si>
  <si>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</si>
  <si>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</si>
  <si>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</si>
  <si>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</si>
  <si>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</si>
  <si>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</si>
  <si>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</si>
  <si>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</si>
  <si>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</si>
  <si>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</si>
  <si>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</si>
  <si>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</si>
  <si>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</si>
  <si>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</si>
  <si>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</si>
  <si>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</si>
  <si>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</si>
  <si>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</si>
  <si>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</si>
  <si>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</si>
  <si>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</si>
  <si>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</si>
  <si>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</si>
  <si>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</si>
  <si>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</si>
  <si>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</si>
  <si>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</si>
  <si>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</si>
  <si>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</si>
  <si>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</si>
  <si>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</si>
  <si>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</si>
  <si>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</si>
  <si>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</si>
  <si>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</si>
  <si>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</si>
  <si>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</si>
  <si>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</si>
  <si>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</si>
  <si>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</si>
  <si>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</si>
  <si>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</si>
  <si>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</si>
  <si>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</si>
  <si>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</si>
  <si>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</si>
  <si>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FLOORING</t>
  </si>
  <si>
    <t>Size of Tile 600x600 mm</t>
  </si>
  <si>
    <t>ROOFING</t>
  </si>
  <si>
    <t>FINISHING</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</si>
  <si>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</si>
  <si>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</si>
  <si>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</si>
  <si>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</si>
  <si>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</si>
  <si>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</si>
  <si>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</si>
  <si>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</si>
  <si>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SANITARY INSTALLATIONS</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</si>
  <si>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</si>
  <si>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</si>
  <si>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</si>
  <si>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40 mm nominal dia Pipes</t>
  </si>
  <si>
    <t>Providing and fixing C.P. brass long body bib cock of approved quality conforming to IS standards and weighing not less than 690 gms.</t>
  </si>
  <si>
    <t>15 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</si>
  <si>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</si>
  <si>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</si>
  <si>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</si>
  <si>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</si>
  <si>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</si>
  <si>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</si>
  <si>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cum</t>
  </si>
  <si>
    <t>sqm</t>
  </si>
  <si>
    <t>kg</t>
  </si>
  <si>
    <t>each</t>
  </si>
  <si>
    <t>metre</t>
  </si>
  <si>
    <t>Carriage of Materials</t>
  </si>
  <si>
    <t>By Mechanical Transport including loading,unloading and stacking</t>
  </si>
  <si>
    <t>Lime, moorum, building rubbish Lead - 2 km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</si>
  <si>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</si>
  <si>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</si>
  <si>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</si>
  <si>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Suspended floors, roofs, landings, balconies and access platform</t>
  </si>
  <si>
    <t>Lintels, beams, plinth beams, girders, bressumers and cantilevers</t>
  </si>
  <si>
    <t xml:space="preserve">Edges of slabs and breaks in floors and walls   </t>
  </si>
  <si>
    <t>Under 20 cm wide</t>
  </si>
  <si>
    <t>Steel reinforcement for R.C.C. work ready to use "cut and bend" rebars of approved make from factory/workshop to construction site including placing in position and binding all complete above plinth level.</t>
  </si>
  <si>
    <t>Add for plaster drip course/ groove in plastered surface or moulding to R.C.C. projections.</t>
  </si>
  <si>
    <t>Brick work with common burnt clay F.P.S. (non modular) bricks of class designation 7.5 in superstructure above plinth level up to floor V level in all shapes and sizes in :</t>
  </si>
  <si>
    <t>Cement mortar 1:6 (1 cement : 6 coarse sand)</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</si>
  <si>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</si>
  <si>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</si>
  <si>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Granite stone slab colour black, Cherry/Ruby red</t>
  </si>
  <si>
    <t>Area of slab over 0.50 sqm</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</si>
  <si>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</si>
  <si>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</si>
  <si>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tower bolt black finish, (Barrel type) with necessary screws etc. complete :</t>
  </si>
  <si>
    <t>150x10 mm</t>
  </si>
  <si>
    <t>100x10 mm</t>
  </si>
  <si>
    <t>Providing and fixing ISI marked oxidised M.S. handles conforming to IS:4992 with necessary screws etc. complete :</t>
  </si>
  <si>
    <t>100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</si>
  <si>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</si>
  <si>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</si>
  <si>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</si>
  <si>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</si>
  <si>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</si>
  <si>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</si>
  <si>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</si>
  <si>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</si>
  <si>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</si>
  <si>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</si>
  <si>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</si>
  <si>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</si>
  <si>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</si>
  <si>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</si>
  <si>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</si>
  <si>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</si>
  <si>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</si>
  <si>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</si>
  <si>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</si>
  <si>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</si>
  <si>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</si>
  <si>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</si>
  <si>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</si>
  <si>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12 mm cement plaster of mix :</t>
  </si>
  <si>
    <t>1:6 (1 cement: 6 coarse sand)</t>
  </si>
  <si>
    <t>15 mm cement plaster on rough side of single or half brick wall of mix:</t>
  </si>
  <si>
    <t>6 mm cement plaster 1:3 (1 cement : 3 fine sand) finished with a floating coat of neat cement and thick coat of Lime wash on top of walls when dry for bearing of R.C.C. slabs and beams.</t>
  </si>
  <si>
    <t>Neat cement punning.</t>
  </si>
  <si>
    <t>White washing with lime to give an even shade :</t>
  </si>
  <si>
    <t>New work (three or more coats)</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</si>
  <si>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</si>
  <si>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</si>
  <si>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</si>
  <si>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</si>
  <si>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</si>
  <si>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Old work (two or more coats)</t>
  </si>
  <si>
    <t>Removing white or colour wash by scrapping and sand papering and preparing the surface smooth including necessary repairs to scratches etc. complete</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</si>
  <si>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</si>
  <si>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</si>
  <si>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</si>
  <si>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(one or more coats applied @ 0.83 ltr/10 sqm).</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</si>
  <si>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</si>
  <si>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</si>
  <si>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</si>
  <si>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</si>
  <si>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</si>
  <si>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</si>
  <si>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</si>
  <si>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Door chowkhats</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</si>
  <si>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</si>
  <si>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</si>
  <si>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</si>
  <si>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R.B. work manually/ by mechanical means including stacking of steel bars and disposal of unserviceable material within 50 metres lead as per direction of Engineer-in- charge.</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</si>
  <si>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</si>
  <si>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</si>
  <si>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</si>
  <si>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</si>
  <si>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barbed wire or flexible wire rope in fencing including making rolls and stacking within 50 metres lead.</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</si>
  <si>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</si>
  <si>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</si>
  <si>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</si>
  <si>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</si>
  <si>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</si>
  <si>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</si>
  <si>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</si>
  <si>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With G.I. barbed wire</t>
  </si>
  <si>
    <t>Providing and fixing soil, waste and vent pipes :</t>
  </si>
  <si>
    <t>100 mm dia</t>
  </si>
  <si>
    <t>Sand cast iron S&amp;S pipe as per IS: 1729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</si>
  <si>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</si>
  <si>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</si>
  <si>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</si>
  <si>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</si>
  <si>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</si>
  <si>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</si>
  <si>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Cutting holes up to 30x30 cm in walls including making good the same:</t>
  </si>
  <si>
    <t>With common burnt clay F.P.S. (non modular) bricks</t>
  </si>
  <si>
    <t>Making chases up to 7.5x7.5 cm in walls including making good and finishing with matching surface after housing G.I. pipe etc.</t>
  </si>
  <si>
    <t>Powder coated aluminium (minimum thickness of powder coating 50 micron)</t>
  </si>
  <si>
    <t>Providing and fixing stainless steel (SS 304 grade) adjustable friction windows stays of approved quality with necessary stainless steel screws etc. to the side hung windows as per direction of Engineer- in-charge complete.</t>
  </si>
  <si>
    <t>255 X 19 mm</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</si>
  <si>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</si>
  <si>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</si>
  <si>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</si>
  <si>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</si>
  <si>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</si>
  <si>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</si>
  <si>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</si>
  <si>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</si>
  <si>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</si>
  <si>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</si>
  <si>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</si>
  <si>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</si>
  <si>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</si>
  <si>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</si>
  <si>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</si>
  <si>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</si>
  <si>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</si>
  <si>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</si>
  <si>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Cum</t>
  </si>
  <si>
    <t>Each</t>
  </si>
  <si>
    <t>One Job</t>
  </si>
  <si>
    <t>One</t>
  </si>
  <si>
    <t>Name of Work: Various renovation and repairing works in Type-3, Type-4 and Type-6 houses at IIT Kanpur</t>
  </si>
  <si>
    <t>Steel reinforcement for R.C.C. work including straightening, cutting, bending, placing in position and binding all complete above plinth level.</t>
  </si>
  <si>
    <t>NIT No:   Civil/13/12/2023-1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</si>
</sst>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7">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1">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8"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8"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6" fillId="0" borderId="0" xfId="56" applyFont="1" applyAlignment="1">
      <alignment wrapText="1"/>
      <protection/>
    </xf>
    <xf numFmtId="0" fontId="27" fillId="0" borderId="13" xfId="0" applyFont="1" applyFill="1" applyBorder="1" applyAlignment="1">
      <alignment horizontal="justify" vertical="top" wrapText="1"/>
    </xf>
    <xf numFmtId="0" fontId="65" fillId="0" borderId="13" xfId="0" applyFont="1" applyFill="1" applyBorder="1" applyAlignment="1">
      <alignment horizontal="justify" vertical="top" wrapText="1"/>
    </xf>
    <xf numFmtId="0" fontId="66" fillId="0" borderId="13" xfId="0" applyFont="1" applyFill="1" applyBorder="1" applyAlignment="1">
      <alignment horizontal="justify" vertical="top" wrapText="1"/>
    </xf>
    <xf numFmtId="0" fontId="66" fillId="0" borderId="13" xfId="61" applyFont="1" applyFill="1" applyBorder="1" applyAlignment="1">
      <alignment horizontal="justify" vertical="top" wrapText="1"/>
      <protection/>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3"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rmal 72"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E197"/>
  <sheetViews>
    <sheetView showGridLines="0" zoomScale="77" zoomScaleNormal="77" zoomScalePageLayoutView="0" workbookViewId="0" topLeftCell="A1">
      <selection activeCell="B17" sqref="B17"/>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68" t="str">
        <f>B2&amp;" BoQ"</f>
        <v>Percentage BoQ</v>
      </c>
      <c r="B1" s="68"/>
      <c r="C1" s="68"/>
      <c r="D1" s="68"/>
      <c r="E1" s="68"/>
      <c r="F1" s="68"/>
      <c r="G1" s="68"/>
      <c r="H1" s="68"/>
      <c r="I1" s="68"/>
      <c r="J1" s="68"/>
      <c r="K1" s="68"/>
      <c r="L1" s="68"/>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69"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HZ4" s="10"/>
      <c r="IA4" s="10"/>
      <c r="IB4" s="10"/>
      <c r="IC4" s="10"/>
      <c r="ID4" s="10"/>
    </row>
    <row r="5" spans="1:238" s="9" customFormat="1" ht="38.25" customHeight="1">
      <c r="A5" s="69" t="s">
        <v>226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HZ5" s="10"/>
      <c r="IA5" s="10"/>
      <c r="IB5" s="10"/>
      <c r="IC5" s="10"/>
      <c r="ID5" s="10"/>
    </row>
    <row r="6" spans="1:238" s="9" customFormat="1" ht="30.75" customHeight="1">
      <c r="A6" s="69" t="s">
        <v>228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HZ6" s="10"/>
      <c r="IA6" s="10"/>
      <c r="IB6" s="10"/>
      <c r="IC6" s="10"/>
      <c r="ID6" s="10"/>
    </row>
    <row r="7" spans="1:238" s="9" customFormat="1" ht="29.25" customHeight="1" hidden="1">
      <c r="A7" s="71"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HZ7" s="10"/>
      <c r="IA7" s="10"/>
      <c r="IB7" s="10"/>
      <c r="IC7" s="10"/>
      <c r="ID7" s="10"/>
    </row>
    <row r="8" spans="1:238" s="11" customFormat="1" ht="58.5" customHeight="1">
      <c r="A8" s="22"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HZ8" s="5"/>
      <c r="IA8" s="5"/>
      <c r="IB8" s="5"/>
      <c r="IC8" s="5"/>
      <c r="ID8" s="5"/>
    </row>
    <row r="9" spans="1:238" s="4" customFormat="1" ht="61.5" customHeight="1">
      <c r="A9" s="77" t="s">
        <v>48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15.75">
      <c r="A13" s="52">
        <v>1</v>
      </c>
      <c r="B13" s="61" t="s">
        <v>98</v>
      </c>
      <c r="C13" s="46" t="s">
        <v>42</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HZ13" s="14"/>
      <c r="IA13" s="14">
        <v>1</v>
      </c>
      <c r="IB13" s="14" t="s">
        <v>98</v>
      </c>
      <c r="IC13" s="14" t="s">
        <v>42</v>
      </c>
      <c r="ID13" s="14"/>
    </row>
    <row r="14" spans="1:238" s="13" customFormat="1" ht="15.75">
      <c r="A14" s="52">
        <v>2</v>
      </c>
      <c r="B14" s="61" t="s">
        <v>99</v>
      </c>
      <c r="C14" s="46" t="s">
        <v>43</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HZ14" s="14"/>
      <c r="IA14" s="14">
        <v>2</v>
      </c>
      <c r="IB14" s="14" t="s">
        <v>99</v>
      </c>
      <c r="IC14" s="14" t="s">
        <v>43</v>
      </c>
      <c r="ID14" s="14"/>
    </row>
    <row r="15" spans="1:239" s="13" customFormat="1" ht="15.75">
      <c r="A15" s="52">
        <v>3</v>
      </c>
      <c r="B15" s="61" t="s">
        <v>100</v>
      </c>
      <c r="C15" s="52"/>
      <c r="D15" s="47">
        <v>10</v>
      </c>
      <c r="E15" s="48" t="s">
        <v>93</v>
      </c>
      <c r="F15" s="49">
        <v>143.08</v>
      </c>
      <c r="G15" s="53"/>
      <c r="H15" s="53"/>
      <c r="I15" s="54" t="s">
        <v>33</v>
      </c>
      <c r="J15" s="55">
        <f>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ROUND(total_amount_ba($B$2,$D$2,D15,F15,J15,K15,M15),0)</f>
        <v>1431</v>
      </c>
      <c r="BB15" s="59">
        <f>BA15+SUM(N15:AZ15)</f>
        <v>1431</v>
      </c>
      <c r="BC15" s="51" t="str">
        <f>SpellNumber(L15,BB15)</f>
        <v>INR  One Thousand Four Hundred &amp; Thirty One  Only</v>
      </c>
      <c r="HZ15" s="14"/>
      <c r="IA15" s="14">
        <v>3</v>
      </c>
      <c r="IB15" s="14" t="s">
        <v>100</v>
      </c>
      <c r="IC15" s="14"/>
      <c r="ID15" s="14">
        <v>10</v>
      </c>
      <c r="IE15" s="13" t="s">
        <v>93</v>
      </c>
    </row>
    <row r="16" spans="1:238" s="13" customFormat="1" ht="15.75">
      <c r="A16" s="52">
        <v>4</v>
      </c>
      <c r="B16" s="62" t="s">
        <v>101</v>
      </c>
      <c r="C16" s="52"/>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HZ16" s="14"/>
      <c r="IA16" s="14">
        <v>4</v>
      </c>
      <c r="IB16" s="14" t="s">
        <v>101</v>
      </c>
      <c r="IC16" s="14"/>
      <c r="ID16" s="14"/>
    </row>
    <row r="17" spans="1:238" s="13" customFormat="1" ht="47.25">
      <c r="A17" s="52">
        <v>5</v>
      </c>
      <c r="B17" s="61" t="s">
        <v>102</v>
      </c>
      <c r="C17" s="52"/>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HZ17" s="14"/>
      <c r="IA17" s="14">
        <v>5</v>
      </c>
      <c r="IB17" s="14" t="s">
        <v>102</v>
      </c>
      <c r="IC17" s="14"/>
      <c r="ID17" s="14"/>
    </row>
    <row r="18" spans="1:239" s="13" customFormat="1" ht="47.25">
      <c r="A18" s="52">
        <v>6</v>
      </c>
      <c r="B18" s="61" t="s">
        <v>103</v>
      </c>
      <c r="C18" s="52"/>
      <c r="D18" s="47">
        <v>0.3</v>
      </c>
      <c r="E18" s="48" t="s">
        <v>93</v>
      </c>
      <c r="F18" s="49">
        <v>6457.83</v>
      </c>
      <c r="G18" s="53"/>
      <c r="H18" s="53"/>
      <c r="I18" s="54" t="s">
        <v>33</v>
      </c>
      <c r="J18" s="55">
        <f>IF(I18="Less(-)",-1,1)</f>
        <v>1</v>
      </c>
      <c r="K18" s="53" t="s">
        <v>34</v>
      </c>
      <c r="L18" s="53" t="s">
        <v>4</v>
      </c>
      <c r="M18" s="56"/>
      <c r="N18" s="57"/>
      <c r="O18" s="57"/>
      <c r="P18" s="58"/>
      <c r="Q18" s="57"/>
      <c r="R18" s="57"/>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0">
        <f>ROUND(total_amount_ba($B$2,$D$2,D18,F18,J18,K18,M18),0)</f>
        <v>1937</v>
      </c>
      <c r="BB18" s="59">
        <f>BA18+SUM(N18:AZ18)</f>
        <v>1937</v>
      </c>
      <c r="BC18" s="51" t="str">
        <f>SpellNumber(L18,BB18)</f>
        <v>INR  One Thousand Nine Hundred &amp; Thirty Seven  Only</v>
      </c>
      <c r="HZ18" s="14"/>
      <c r="IA18" s="14">
        <v>6</v>
      </c>
      <c r="IB18" s="14" t="s">
        <v>103</v>
      </c>
      <c r="IC18" s="14"/>
      <c r="ID18" s="14">
        <v>0.3</v>
      </c>
      <c r="IE18" s="13" t="s">
        <v>93</v>
      </c>
    </row>
    <row r="19" spans="1:238" s="13" customFormat="1" ht="15.75">
      <c r="A19" s="52">
        <v>7</v>
      </c>
      <c r="B19" s="62" t="s">
        <v>49</v>
      </c>
      <c r="C19" s="52"/>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HZ19" s="14"/>
      <c r="IA19" s="14">
        <v>7</v>
      </c>
      <c r="IB19" s="14" t="s">
        <v>49</v>
      </c>
      <c r="IC19" s="14"/>
      <c r="ID19" s="14"/>
    </row>
    <row r="20" spans="1:239" s="13" customFormat="1" ht="126">
      <c r="A20" s="52">
        <v>8</v>
      </c>
      <c r="B20" s="61" t="s">
        <v>50</v>
      </c>
      <c r="C20" s="52"/>
      <c r="D20" s="47">
        <v>4.02</v>
      </c>
      <c r="E20" s="48" t="s">
        <v>93</v>
      </c>
      <c r="F20" s="49">
        <v>9398.77</v>
      </c>
      <c r="G20" s="53"/>
      <c r="H20" s="53"/>
      <c r="I20" s="54" t="s">
        <v>33</v>
      </c>
      <c r="J20" s="55">
        <f>IF(I20="Less(-)",-1,1)</f>
        <v>1</v>
      </c>
      <c r="K20" s="53" t="s">
        <v>34</v>
      </c>
      <c r="L20" s="53" t="s">
        <v>4</v>
      </c>
      <c r="M20" s="56"/>
      <c r="N20" s="57"/>
      <c r="O20" s="57"/>
      <c r="P20" s="58"/>
      <c r="Q20" s="57"/>
      <c r="R20" s="57"/>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0">
        <f>ROUND(total_amount_ba($B$2,$D$2,D20,F20,J20,K20,M20),0)</f>
        <v>37783</v>
      </c>
      <c r="BB20" s="59">
        <f>BA20+SUM(N20:AZ20)</f>
        <v>37783</v>
      </c>
      <c r="BC20" s="51" t="str">
        <f>SpellNumber(L20,BB20)</f>
        <v>INR  Thirty Seven Thousand Seven Hundred &amp; Eighty Three  Only</v>
      </c>
      <c r="HZ20" s="14"/>
      <c r="IA20" s="14">
        <v>8</v>
      </c>
      <c r="IB20" s="14" t="s">
        <v>50</v>
      </c>
      <c r="IC20" s="14"/>
      <c r="ID20" s="14">
        <v>4.02</v>
      </c>
      <c r="IE20" s="13" t="s">
        <v>93</v>
      </c>
    </row>
    <row r="21" spans="1:238" s="13" customFormat="1" ht="31.5">
      <c r="A21" s="52">
        <v>9</v>
      </c>
      <c r="B21" s="61" t="s">
        <v>51</v>
      </c>
      <c r="C21" s="52"/>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HZ21" s="14"/>
      <c r="IA21" s="14">
        <v>9</v>
      </c>
      <c r="IB21" s="14" t="s">
        <v>51</v>
      </c>
      <c r="IC21" s="14"/>
      <c r="ID21" s="14"/>
    </row>
    <row r="22" spans="1:239" s="13" customFormat="1" ht="31.5">
      <c r="A22" s="52">
        <v>10</v>
      </c>
      <c r="B22" s="63" t="s">
        <v>104</v>
      </c>
      <c r="C22" s="52"/>
      <c r="D22" s="47">
        <v>29.5</v>
      </c>
      <c r="E22" s="48" t="s">
        <v>94</v>
      </c>
      <c r="F22" s="49">
        <v>672.12</v>
      </c>
      <c r="G22" s="53"/>
      <c r="H22" s="53"/>
      <c r="I22" s="54" t="s">
        <v>33</v>
      </c>
      <c r="J22" s="55">
        <f>IF(I22="Less(-)",-1,1)</f>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ROUND(total_amount_ba($B$2,$D$2,D22,F22,J22,K22,M22),0)</f>
        <v>19828</v>
      </c>
      <c r="BB22" s="59">
        <f>BA22+SUM(N22:AZ22)</f>
        <v>19828</v>
      </c>
      <c r="BC22" s="51" t="str">
        <f>SpellNumber(L22,BB22)</f>
        <v>INR  Nineteen Thousand Eight Hundred &amp; Twenty Eight  Only</v>
      </c>
      <c r="HZ22" s="14"/>
      <c r="IA22" s="14">
        <v>10</v>
      </c>
      <c r="IB22" s="14" t="s">
        <v>104</v>
      </c>
      <c r="IC22" s="14"/>
      <c r="ID22" s="14">
        <v>29.5</v>
      </c>
      <c r="IE22" s="13" t="s">
        <v>94</v>
      </c>
    </row>
    <row r="23" spans="1:239" s="13" customFormat="1" ht="15.75">
      <c r="A23" s="52">
        <v>11</v>
      </c>
      <c r="B23" s="63" t="s">
        <v>105</v>
      </c>
      <c r="C23" s="52"/>
      <c r="D23" s="47">
        <v>0.2</v>
      </c>
      <c r="E23" s="48" t="s">
        <v>94</v>
      </c>
      <c r="F23" s="49">
        <v>533.41</v>
      </c>
      <c r="G23" s="53"/>
      <c r="H23" s="53"/>
      <c r="I23" s="54" t="s">
        <v>33</v>
      </c>
      <c r="J23" s="55">
        <f>IF(I23="Less(-)",-1,1)</f>
        <v>1</v>
      </c>
      <c r="K23" s="53" t="s">
        <v>34</v>
      </c>
      <c r="L23" s="53" t="s">
        <v>4</v>
      </c>
      <c r="M23" s="56"/>
      <c r="N23" s="57"/>
      <c r="O23" s="57"/>
      <c r="P23" s="58"/>
      <c r="Q23" s="57"/>
      <c r="R23" s="57"/>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0">
        <f>ROUND(total_amount_ba($B$2,$D$2,D23,F23,J23,K23,M23),0)</f>
        <v>107</v>
      </c>
      <c r="BB23" s="59">
        <f>BA23+SUM(N23:AZ23)</f>
        <v>107</v>
      </c>
      <c r="BC23" s="51" t="str">
        <f>SpellNumber(L23,BB23)</f>
        <v>INR  One Hundred &amp; Seven  Only</v>
      </c>
      <c r="HZ23" s="14"/>
      <c r="IA23" s="14">
        <v>11</v>
      </c>
      <c r="IB23" s="14" t="s">
        <v>105</v>
      </c>
      <c r="IC23" s="14"/>
      <c r="ID23" s="14">
        <v>0.2</v>
      </c>
      <c r="IE23" s="13" t="s">
        <v>94</v>
      </c>
    </row>
    <row r="24" spans="1:239" s="13" customFormat="1" ht="31.5">
      <c r="A24" s="52">
        <v>12</v>
      </c>
      <c r="B24" s="61" t="s">
        <v>52</v>
      </c>
      <c r="C24" s="52"/>
      <c r="D24" s="47">
        <v>5</v>
      </c>
      <c r="E24" s="48" t="s">
        <v>94</v>
      </c>
      <c r="F24" s="49">
        <v>672.12</v>
      </c>
      <c r="G24" s="53"/>
      <c r="H24" s="53"/>
      <c r="I24" s="54" t="s">
        <v>33</v>
      </c>
      <c r="J24" s="55">
        <f>IF(I24="Less(-)",-1,1)</f>
        <v>1</v>
      </c>
      <c r="K24" s="53" t="s">
        <v>34</v>
      </c>
      <c r="L24" s="53" t="s">
        <v>4</v>
      </c>
      <c r="M24" s="56"/>
      <c r="N24" s="57"/>
      <c r="O24" s="57"/>
      <c r="P24" s="58"/>
      <c r="Q24" s="57"/>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0">
        <f>ROUND(total_amount_ba($B$2,$D$2,D24,F24,J24,K24,M24),0)</f>
        <v>3361</v>
      </c>
      <c r="BB24" s="59">
        <f>BA24+SUM(N24:AZ24)</f>
        <v>3361</v>
      </c>
      <c r="BC24" s="51" t="str">
        <f>SpellNumber(L24,BB24)</f>
        <v>INR  Three Thousand Three Hundred &amp; Sixty One  Only</v>
      </c>
      <c r="HZ24" s="14"/>
      <c r="IA24" s="14">
        <v>12</v>
      </c>
      <c r="IB24" s="14" t="s">
        <v>52</v>
      </c>
      <c r="IC24" s="14"/>
      <c r="ID24" s="14">
        <v>5</v>
      </c>
      <c r="IE24" s="13" t="s">
        <v>94</v>
      </c>
    </row>
    <row r="25" spans="1:238" s="13" customFormat="1" ht="15.75">
      <c r="A25" s="52">
        <v>13</v>
      </c>
      <c r="B25" s="63" t="s">
        <v>106</v>
      </c>
      <c r="C25" s="52"/>
      <c r="D25" s="74"/>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6"/>
      <c r="HZ25" s="14"/>
      <c r="IA25" s="14">
        <v>13</v>
      </c>
      <c r="IB25" s="14" t="s">
        <v>106</v>
      </c>
      <c r="IC25" s="14"/>
      <c r="ID25" s="14"/>
    </row>
    <row r="26" spans="1:239" s="13" customFormat="1" ht="31.5">
      <c r="A26" s="52">
        <v>14</v>
      </c>
      <c r="B26" s="63" t="s">
        <v>107</v>
      </c>
      <c r="C26" s="52"/>
      <c r="D26" s="47">
        <v>14</v>
      </c>
      <c r="E26" s="48" t="s">
        <v>97</v>
      </c>
      <c r="F26" s="49">
        <v>159.49</v>
      </c>
      <c r="G26" s="53"/>
      <c r="H26" s="53"/>
      <c r="I26" s="54" t="s">
        <v>33</v>
      </c>
      <c r="J26" s="55">
        <f>IF(I26="Less(-)",-1,1)</f>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ROUND(total_amount_ba($B$2,$D$2,D26,F26,J26,K26,M26),0)</f>
        <v>2233</v>
      </c>
      <c r="BB26" s="59">
        <f>BA26+SUM(N26:AZ26)</f>
        <v>2233</v>
      </c>
      <c r="BC26" s="51" t="str">
        <f>SpellNumber(L26,BB26)</f>
        <v>INR  Two Thousand Two Hundred &amp; Thirty Three  Only</v>
      </c>
      <c r="HZ26" s="14"/>
      <c r="IA26" s="14">
        <v>14</v>
      </c>
      <c r="IB26" s="14" t="s">
        <v>107</v>
      </c>
      <c r="IC26" s="14"/>
      <c r="ID26" s="14">
        <v>14</v>
      </c>
      <c r="IE26" s="13" t="s">
        <v>97</v>
      </c>
    </row>
    <row r="27" spans="1:238" s="13" customFormat="1" ht="63">
      <c r="A27" s="52">
        <v>15</v>
      </c>
      <c r="B27" s="61" t="s">
        <v>108</v>
      </c>
      <c r="C27" s="52"/>
      <c r="D27" s="74"/>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6"/>
      <c r="HZ27" s="14"/>
      <c r="IA27" s="14">
        <v>15</v>
      </c>
      <c r="IB27" s="14" t="s">
        <v>108</v>
      </c>
      <c r="IC27" s="14"/>
      <c r="ID27" s="14"/>
    </row>
    <row r="28" spans="1:239" s="13" customFormat="1" ht="31.5">
      <c r="A28" s="52">
        <v>16</v>
      </c>
      <c r="B28" s="61" t="s">
        <v>53</v>
      </c>
      <c r="C28" s="52"/>
      <c r="D28" s="47">
        <v>60</v>
      </c>
      <c r="E28" s="48" t="s">
        <v>95</v>
      </c>
      <c r="F28" s="49">
        <v>72.91</v>
      </c>
      <c r="G28" s="53"/>
      <c r="H28" s="53"/>
      <c r="I28" s="54" t="s">
        <v>33</v>
      </c>
      <c r="J28" s="55">
        <f>IF(I28="Less(-)",-1,1)</f>
        <v>1</v>
      </c>
      <c r="K28" s="53" t="s">
        <v>34</v>
      </c>
      <c r="L28" s="53" t="s">
        <v>4</v>
      </c>
      <c r="M28" s="56"/>
      <c r="N28" s="57"/>
      <c r="O28" s="57"/>
      <c r="P28" s="58"/>
      <c r="Q28" s="57"/>
      <c r="R28" s="57"/>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0">
        <f>ROUND(total_amount_ba($B$2,$D$2,D28,F28,J28,K28,M28),0)</f>
        <v>4375</v>
      </c>
      <c r="BB28" s="59">
        <f>BA28+SUM(N28:AZ28)</f>
        <v>4375</v>
      </c>
      <c r="BC28" s="51" t="str">
        <f>SpellNumber(L28,BB28)</f>
        <v>INR  Four Thousand Three Hundred &amp; Seventy Five  Only</v>
      </c>
      <c r="HZ28" s="14"/>
      <c r="IA28" s="14">
        <v>16</v>
      </c>
      <c r="IB28" s="14" t="s">
        <v>53</v>
      </c>
      <c r="IC28" s="14"/>
      <c r="ID28" s="14">
        <v>60</v>
      </c>
      <c r="IE28" s="13" t="s">
        <v>95</v>
      </c>
    </row>
    <row r="29" spans="1:238" s="13" customFormat="1" ht="47.25">
      <c r="A29" s="52">
        <v>17</v>
      </c>
      <c r="B29" s="64" t="s">
        <v>227</v>
      </c>
      <c r="C29" s="52"/>
      <c r="D29" s="74"/>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6"/>
      <c r="HZ29" s="14"/>
      <c r="IA29" s="14">
        <v>17</v>
      </c>
      <c r="IB29" s="14" t="s">
        <v>227</v>
      </c>
      <c r="IC29" s="14"/>
      <c r="ID29" s="14"/>
    </row>
    <row r="30" spans="1:239" s="13" customFormat="1" ht="15.75">
      <c r="A30" s="52">
        <v>18</v>
      </c>
      <c r="B30" s="63" t="s">
        <v>53</v>
      </c>
      <c r="C30" s="52"/>
      <c r="D30" s="47">
        <v>281</v>
      </c>
      <c r="E30" s="48" t="s">
        <v>95</v>
      </c>
      <c r="F30" s="49">
        <v>78.61</v>
      </c>
      <c r="G30" s="53"/>
      <c r="H30" s="53"/>
      <c r="I30" s="54" t="s">
        <v>33</v>
      </c>
      <c r="J30" s="55">
        <f>IF(I30="Less(-)",-1,1)</f>
        <v>1</v>
      </c>
      <c r="K30" s="53" t="s">
        <v>34</v>
      </c>
      <c r="L30" s="53" t="s">
        <v>4</v>
      </c>
      <c r="M30" s="56"/>
      <c r="N30" s="57"/>
      <c r="O30" s="57"/>
      <c r="P30" s="58"/>
      <c r="Q30" s="57"/>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0">
        <f>ROUND(total_amount_ba($B$2,$D$2,D30,F30,J30,K30,M30),0)</f>
        <v>22089</v>
      </c>
      <c r="BB30" s="59">
        <f>BA30+SUM(N30:AZ30)</f>
        <v>22089</v>
      </c>
      <c r="BC30" s="51" t="str">
        <f>SpellNumber(L30,BB30)</f>
        <v>INR  Twenty Two Thousand  &amp;Eighty Nine  Only</v>
      </c>
      <c r="HZ30" s="14"/>
      <c r="IA30" s="14">
        <v>18</v>
      </c>
      <c r="IB30" s="14" t="s">
        <v>53</v>
      </c>
      <c r="IC30" s="14"/>
      <c r="ID30" s="14">
        <v>281</v>
      </c>
      <c r="IE30" s="13" t="s">
        <v>95</v>
      </c>
    </row>
    <row r="31" spans="1:239" s="13" customFormat="1" ht="31.5">
      <c r="A31" s="52">
        <v>19</v>
      </c>
      <c r="B31" s="63" t="s">
        <v>109</v>
      </c>
      <c r="C31" s="52"/>
      <c r="D31" s="47">
        <v>6</v>
      </c>
      <c r="E31" s="48" t="s">
        <v>97</v>
      </c>
      <c r="F31" s="49">
        <v>56.73</v>
      </c>
      <c r="G31" s="53"/>
      <c r="H31" s="53"/>
      <c r="I31" s="54" t="s">
        <v>33</v>
      </c>
      <c r="J31" s="55">
        <f>IF(I31="Less(-)",-1,1)</f>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ROUND(total_amount_ba($B$2,$D$2,D31,F31,J31,K31,M31),0)</f>
        <v>340</v>
      </c>
      <c r="BB31" s="59">
        <f>BA31+SUM(N31:AZ31)</f>
        <v>340</v>
      </c>
      <c r="BC31" s="51" t="str">
        <f>SpellNumber(L31,BB31)</f>
        <v>INR  Three Hundred &amp; Forty  Only</v>
      </c>
      <c r="HZ31" s="14"/>
      <c r="IA31" s="14">
        <v>19</v>
      </c>
      <c r="IB31" s="14" t="s">
        <v>109</v>
      </c>
      <c r="IC31" s="14"/>
      <c r="ID31" s="14">
        <v>6</v>
      </c>
      <c r="IE31" s="13" t="s">
        <v>97</v>
      </c>
    </row>
    <row r="32" spans="1:238" s="13" customFormat="1" ht="15.75">
      <c r="A32" s="52">
        <v>20</v>
      </c>
      <c r="B32" s="62" t="s">
        <v>54</v>
      </c>
      <c r="C32" s="52"/>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HZ32" s="14"/>
      <c r="IA32" s="14">
        <v>20</v>
      </c>
      <c r="IB32" s="14" t="s">
        <v>54</v>
      </c>
      <c r="IC32" s="14"/>
      <c r="ID32" s="14"/>
    </row>
    <row r="33" spans="1:238" s="13" customFormat="1" ht="47.25">
      <c r="A33" s="52">
        <v>21</v>
      </c>
      <c r="B33" s="61" t="s">
        <v>110</v>
      </c>
      <c r="C33" s="52"/>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6"/>
      <c r="HZ33" s="14"/>
      <c r="IA33" s="14">
        <v>21</v>
      </c>
      <c r="IB33" s="14" t="s">
        <v>110</v>
      </c>
      <c r="IC33" s="14"/>
      <c r="ID33" s="14"/>
    </row>
    <row r="34" spans="1:239" s="13" customFormat="1" ht="31.5">
      <c r="A34" s="52">
        <v>22</v>
      </c>
      <c r="B34" s="61" t="s">
        <v>111</v>
      </c>
      <c r="C34" s="52"/>
      <c r="D34" s="47">
        <v>1.4</v>
      </c>
      <c r="E34" s="48" t="s">
        <v>93</v>
      </c>
      <c r="F34" s="49">
        <v>7267.3</v>
      </c>
      <c r="G34" s="53"/>
      <c r="H34" s="53"/>
      <c r="I34" s="54" t="s">
        <v>33</v>
      </c>
      <c r="J34" s="55">
        <f>IF(I34="Less(-)",-1,1)</f>
        <v>1</v>
      </c>
      <c r="K34" s="53" t="s">
        <v>34</v>
      </c>
      <c r="L34" s="53" t="s">
        <v>4</v>
      </c>
      <c r="M34" s="56"/>
      <c r="N34" s="57"/>
      <c r="O34" s="57"/>
      <c r="P34" s="58"/>
      <c r="Q34" s="57"/>
      <c r="R34" s="57"/>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0">
        <f>ROUND(total_amount_ba($B$2,$D$2,D34,F34,J34,K34,M34),0)</f>
        <v>10174</v>
      </c>
      <c r="BB34" s="59">
        <f>BA34+SUM(N34:AZ34)</f>
        <v>10174</v>
      </c>
      <c r="BC34" s="51" t="str">
        <f>SpellNumber(L34,BB34)</f>
        <v>INR  Ten Thousand One Hundred &amp; Seventy Four  Only</v>
      </c>
      <c r="HZ34" s="14"/>
      <c r="IA34" s="14">
        <v>22</v>
      </c>
      <c r="IB34" s="14" t="s">
        <v>111</v>
      </c>
      <c r="IC34" s="14"/>
      <c r="ID34" s="14">
        <v>1.4</v>
      </c>
      <c r="IE34" s="13" t="s">
        <v>93</v>
      </c>
    </row>
    <row r="35" spans="1:238" s="13" customFormat="1" ht="47.25">
      <c r="A35" s="52">
        <v>23</v>
      </c>
      <c r="B35" s="61" t="s">
        <v>55</v>
      </c>
      <c r="C35" s="52"/>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HZ35" s="14"/>
      <c r="IA35" s="14">
        <v>23</v>
      </c>
      <c r="IB35" s="14" t="s">
        <v>55</v>
      </c>
      <c r="IC35" s="14"/>
      <c r="ID35" s="14"/>
    </row>
    <row r="36" spans="1:239" s="13" customFormat="1" ht="31.5">
      <c r="A36" s="52">
        <v>24</v>
      </c>
      <c r="B36" s="61" t="s">
        <v>56</v>
      </c>
      <c r="C36" s="52"/>
      <c r="D36" s="47">
        <v>1.5</v>
      </c>
      <c r="E36" s="48" t="s">
        <v>94</v>
      </c>
      <c r="F36" s="49">
        <v>892.63</v>
      </c>
      <c r="G36" s="53"/>
      <c r="H36" s="53"/>
      <c r="I36" s="54" t="s">
        <v>33</v>
      </c>
      <c r="J36" s="55">
        <f>IF(I36="Less(-)",-1,1)</f>
        <v>1</v>
      </c>
      <c r="K36" s="53" t="s">
        <v>34</v>
      </c>
      <c r="L36" s="53" t="s">
        <v>4</v>
      </c>
      <c r="M36" s="56"/>
      <c r="N36" s="57"/>
      <c r="O36" s="57"/>
      <c r="P36" s="58"/>
      <c r="Q36" s="57"/>
      <c r="R36" s="57"/>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0">
        <f>ROUND(total_amount_ba($B$2,$D$2,D36,F36,J36,K36,M36),0)</f>
        <v>1339</v>
      </c>
      <c r="BB36" s="59">
        <f>BA36+SUM(N36:AZ36)</f>
        <v>1339</v>
      </c>
      <c r="BC36" s="51" t="str">
        <f>SpellNumber(L36,BB36)</f>
        <v>INR  One Thousand Three Hundred &amp; Thirty Nine  Only</v>
      </c>
      <c r="HZ36" s="14"/>
      <c r="IA36" s="14">
        <v>24</v>
      </c>
      <c r="IB36" s="14" t="s">
        <v>56</v>
      </c>
      <c r="IC36" s="14"/>
      <c r="ID36" s="14">
        <v>1.5</v>
      </c>
      <c r="IE36" s="13" t="s">
        <v>94</v>
      </c>
    </row>
    <row r="37" spans="1:238" s="13" customFormat="1" ht="15.75">
      <c r="A37" s="52">
        <v>25</v>
      </c>
      <c r="B37" s="62" t="s">
        <v>65</v>
      </c>
      <c r="C37" s="52"/>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HZ37" s="14"/>
      <c r="IA37" s="14">
        <v>25</v>
      </c>
      <c r="IB37" s="14" t="s">
        <v>65</v>
      </c>
      <c r="IC37" s="14"/>
      <c r="ID37" s="14"/>
    </row>
    <row r="38" spans="1:238" s="13" customFormat="1" ht="63">
      <c r="A38" s="52">
        <v>26</v>
      </c>
      <c r="B38" s="63" t="s">
        <v>112</v>
      </c>
      <c r="C38" s="52"/>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6"/>
      <c r="HZ38" s="14"/>
      <c r="IA38" s="14">
        <v>26</v>
      </c>
      <c r="IB38" s="14" t="s">
        <v>112</v>
      </c>
      <c r="IC38" s="14"/>
      <c r="ID38" s="14"/>
    </row>
    <row r="39" spans="1:239" s="13" customFormat="1" ht="31.5">
      <c r="A39" s="52">
        <v>27</v>
      </c>
      <c r="B39" s="63" t="s">
        <v>113</v>
      </c>
      <c r="C39" s="52"/>
      <c r="D39" s="47">
        <v>7</v>
      </c>
      <c r="E39" s="48" t="s">
        <v>94</v>
      </c>
      <c r="F39" s="49">
        <v>4192.15</v>
      </c>
      <c r="G39" s="53"/>
      <c r="H39" s="53"/>
      <c r="I39" s="54" t="s">
        <v>33</v>
      </c>
      <c r="J39" s="55">
        <f>IF(I39="Less(-)",-1,1)</f>
        <v>1</v>
      </c>
      <c r="K39" s="53" t="s">
        <v>34</v>
      </c>
      <c r="L39" s="53" t="s">
        <v>4</v>
      </c>
      <c r="M39" s="56"/>
      <c r="N39" s="57"/>
      <c r="O39" s="57"/>
      <c r="P39" s="58"/>
      <c r="Q39" s="57"/>
      <c r="R39" s="57"/>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0">
        <f>ROUND(total_amount_ba($B$2,$D$2,D39,F39,J39,K39,M39),0)</f>
        <v>29345</v>
      </c>
      <c r="BB39" s="59">
        <f>BA39+SUM(N39:AZ39)</f>
        <v>29345</v>
      </c>
      <c r="BC39" s="51" t="str">
        <f>SpellNumber(L39,BB39)</f>
        <v>INR  Twenty Nine Thousand Three Hundred &amp; Forty Five  Only</v>
      </c>
      <c r="HZ39" s="14"/>
      <c r="IA39" s="14">
        <v>27</v>
      </c>
      <c r="IB39" s="14" t="s">
        <v>113</v>
      </c>
      <c r="IC39" s="14"/>
      <c r="ID39" s="14">
        <v>7</v>
      </c>
      <c r="IE39" s="13" t="s">
        <v>94</v>
      </c>
    </row>
    <row r="40" spans="1:238" s="13" customFormat="1" ht="47.25">
      <c r="A40" s="52">
        <v>28</v>
      </c>
      <c r="B40" s="63" t="s">
        <v>66</v>
      </c>
      <c r="C40" s="52"/>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HZ40" s="14"/>
      <c r="IA40" s="14">
        <v>28</v>
      </c>
      <c r="IB40" s="14" t="s">
        <v>66</v>
      </c>
      <c r="IC40" s="14"/>
      <c r="ID40" s="14"/>
    </row>
    <row r="41" spans="1:239" s="13" customFormat="1" ht="31.5">
      <c r="A41" s="52">
        <v>29</v>
      </c>
      <c r="B41" s="63" t="s">
        <v>67</v>
      </c>
      <c r="C41" s="52"/>
      <c r="D41" s="47">
        <v>30</v>
      </c>
      <c r="E41" s="48" t="s">
        <v>95</v>
      </c>
      <c r="F41" s="49">
        <v>124.77</v>
      </c>
      <c r="G41" s="53"/>
      <c r="H41" s="53"/>
      <c r="I41" s="54" t="s">
        <v>33</v>
      </c>
      <c r="J41" s="55">
        <f>IF(I41="Less(-)",-1,1)</f>
        <v>1</v>
      </c>
      <c r="K41" s="53" t="s">
        <v>34</v>
      </c>
      <c r="L41" s="53" t="s">
        <v>4</v>
      </c>
      <c r="M41" s="56"/>
      <c r="N41" s="57"/>
      <c r="O41" s="57"/>
      <c r="P41" s="58"/>
      <c r="Q41" s="57"/>
      <c r="R41" s="57"/>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0">
        <f>ROUND(total_amount_ba($B$2,$D$2,D41,F41,J41,K41,M41),0)</f>
        <v>3743</v>
      </c>
      <c r="BB41" s="59">
        <f>BA41+SUM(N41:AZ41)</f>
        <v>3743</v>
      </c>
      <c r="BC41" s="51" t="str">
        <f>SpellNumber(L41,BB41)</f>
        <v>INR  Three Thousand Seven Hundred &amp; Forty Three  Only</v>
      </c>
      <c r="HZ41" s="14"/>
      <c r="IA41" s="14">
        <v>29</v>
      </c>
      <c r="IB41" s="14" t="s">
        <v>67</v>
      </c>
      <c r="IC41" s="14"/>
      <c r="ID41" s="14">
        <v>30</v>
      </c>
      <c r="IE41" s="13" t="s">
        <v>95</v>
      </c>
    </row>
    <row r="42" spans="1:238" s="13" customFormat="1" ht="15.75">
      <c r="A42" s="52">
        <v>30</v>
      </c>
      <c r="B42" s="62" t="s">
        <v>57</v>
      </c>
      <c r="C42" s="52"/>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HZ42" s="14"/>
      <c r="IA42" s="14">
        <v>30</v>
      </c>
      <c r="IB42" s="14" t="s">
        <v>57</v>
      </c>
      <c r="IC42" s="14"/>
      <c r="ID42" s="14"/>
    </row>
    <row r="43" spans="1:238" s="13" customFormat="1" ht="126">
      <c r="A43" s="52">
        <v>31</v>
      </c>
      <c r="B43" s="61" t="s">
        <v>58</v>
      </c>
      <c r="C43" s="52"/>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6"/>
      <c r="HZ43" s="14"/>
      <c r="IA43" s="14">
        <v>31</v>
      </c>
      <c r="IB43" s="14" t="s">
        <v>58</v>
      </c>
      <c r="IC43" s="14"/>
      <c r="ID43" s="14"/>
    </row>
    <row r="44" spans="1:238" s="13" customFormat="1" ht="15.75">
      <c r="A44" s="52">
        <v>32</v>
      </c>
      <c r="B44" s="61" t="s">
        <v>114</v>
      </c>
      <c r="C44" s="52"/>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6"/>
      <c r="HZ44" s="14"/>
      <c r="IA44" s="14">
        <v>32</v>
      </c>
      <c r="IB44" s="14" t="s">
        <v>114</v>
      </c>
      <c r="IC44" s="14"/>
      <c r="ID44" s="14"/>
    </row>
    <row r="45" spans="1:239" s="13" customFormat="1" ht="31.5">
      <c r="A45" s="52">
        <v>33</v>
      </c>
      <c r="B45" s="61" t="s">
        <v>115</v>
      </c>
      <c r="C45" s="52"/>
      <c r="D45" s="47">
        <v>6.85</v>
      </c>
      <c r="E45" s="48" t="s">
        <v>94</v>
      </c>
      <c r="F45" s="49">
        <v>3880.18</v>
      </c>
      <c r="G45" s="53"/>
      <c r="H45" s="53"/>
      <c r="I45" s="54" t="s">
        <v>33</v>
      </c>
      <c r="J45" s="55">
        <f>IF(I45="Less(-)",-1,1)</f>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ROUND(total_amount_ba($B$2,$D$2,D45,F45,J45,K45,M45),0)</f>
        <v>26579</v>
      </c>
      <c r="BB45" s="59">
        <f>BA45+SUM(N45:AZ45)</f>
        <v>26579</v>
      </c>
      <c r="BC45" s="51" t="str">
        <f>SpellNumber(L45,BB45)</f>
        <v>INR  Twenty Six Thousand Five Hundred &amp; Seventy Nine  Only</v>
      </c>
      <c r="HZ45" s="14"/>
      <c r="IA45" s="14">
        <v>33</v>
      </c>
      <c r="IB45" s="14" t="s">
        <v>115</v>
      </c>
      <c r="IC45" s="14"/>
      <c r="ID45" s="14">
        <v>6.85</v>
      </c>
      <c r="IE45" s="13" t="s">
        <v>94</v>
      </c>
    </row>
    <row r="46" spans="1:239" s="13" customFormat="1" ht="126">
      <c r="A46" s="52">
        <v>34</v>
      </c>
      <c r="B46" s="61" t="s">
        <v>59</v>
      </c>
      <c r="C46" s="52"/>
      <c r="D46" s="47">
        <v>23.5</v>
      </c>
      <c r="E46" s="48" t="s">
        <v>94</v>
      </c>
      <c r="F46" s="49">
        <v>932.44</v>
      </c>
      <c r="G46" s="53"/>
      <c r="H46" s="53"/>
      <c r="I46" s="54" t="s">
        <v>33</v>
      </c>
      <c r="J46" s="55">
        <f>IF(I46="Less(-)",-1,1)</f>
        <v>1</v>
      </c>
      <c r="K46" s="53" t="s">
        <v>34</v>
      </c>
      <c r="L46" s="53" t="s">
        <v>4</v>
      </c>
      <c r="M46" s="56"/>
      <c r="N46" s="57"/>
      <c r="O46" s="57"/>
      <c r="P46" s="58"/>
      <c r="Q46" s="57"/>
      <c r="R46" s="57"/>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0">
        <f>ROUND(total_amount_ba($B$2,$D$2,D46,F46,J46,K46,M46),0)</f>
        <v>21912</v>
      </c>
      <c r="BB46" s="59">
        <f>BA46+SUM(N46:AZ46)</f>
        <v>21912</v>
      </c>
      <c r="BC46" s="51" t="str">
        <f>SpellNumber(L46,BB46)</f>
        <v>INR  Twenty One Thousand Nine Hundred &amp; Twelve  Only</v>
      </c>
      <c r="HZ46" s="14"/>
      <c r="IA46" s="14">
        <v>34</v>
      </c>
      <c r="IB46" s="14" t="s">
        <v>59</v>
      </c>
      <c r="IC46" s="14"/>
      <c r="ID46" s="14">
        <v>23.5</v>
      </c>
      <c r="IE46" s="13" t="s">
        <v>94</v>
      </c>
    </row>
    <row r="47" spans="1:238" s="13" customFormat="1" ht="15.75">
      <c r="A47" s="52">
        <v>35</v>
      </c>
      <c r="B47" s="62" t="s">
        <v>60</v>
      </c>
      <c r="C47" s="52"/>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HZ47" s="14"/>
      <c r="IA47" s="14">
        <v>35</v>
      </c>
      <c r="IB47" s="14" t="s">
        <v>60</v>
      </c>
      <c r="IC47" s="14"/>
      <c r="ID47" s="14"/>
    </row>
    <row r="48" spans="1:238" s="13" customFormat="1" ht="47.25">
      <c r="A48" s="52">
        <v>36</v>
      </c>
      <c r="B48" s="61" t="s">
        <v>116</v>
      </c>
      <c r="C48" s="52"/>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HZ48" s="14"/>
      <c r="IA48" s="14">
        <v>36</v>
      </c>
      <c r="IB48" s="14" t="s">
        <v>116</v>
      </c>
      <c r="IC48" s="14"/>
      <c r="ID48" s="14"/>
    </row>
    <row r="49" spans="1:239" s="13" customFormat="1" ht="31.5">
      <c r="A49" s="52">
        <v>37</v>
      </c>
      <c r="B49" s="61" t="s">
        <v>117</v>
      </c>
      <c r="C49" s="52"/>
      <c r="D49" s="47">
        <v>15</v>
      </c>
      <c r="E49" s="48" t="s">
        <v>95</v>
      </c>
      <c r="F49" s="49">
        <v>158.7</v>
      </c>
      <c r="G49" s="53"/>
      <c r="H49" s="53"/>
      <c r="I49" s="54" t="s">
        <v>33</v>
      </c>
      <c r="J49" s="55">
        <f>IF(I49="Less(-)",-1,1)</f>
        <v>1</v>
      </c>
      <c r="K49" s="53" t="s">
        <v>34</v>
      </c>
      <c r="L49" s="53" t="s">
        <v>4</v>
      </c>
      <c r="M49" s="56"/>
      <c r="N49" s="57"/>
      <c r="O49" s="57"/>
      <c r="P49" s="58"/>
      <c r="Q49" s="57"/>
      <c r="R49" s="57"/>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0">
        <f>ROUND(total_amount_ba($B$2,$D$2,D49,F49,J49,K49,M49),0)</f>
        <v>2381</v>
      </c>
      <c r="BB49" s="59">
        <f>BA49+SUM(N49:AZ49)</f>
        <v>2381</v>
      </c>
      <c r="BC49" s="51" t="str">
        <f>SpellNumber(L49,BB49)</f>
        <v>INR  Two Thousand Three Hundred &amp; Eighty One  Only</v>
      </c>
      <c r="HZ49" s="14"/>
      <c r="IA49" s="14">
        <v>37</v>
      </c>
      <c r="IB49" s="14" t="s">
        <v>117</v>
      </c>
      <c r="IC49" s="14"/>
      <c r="ID49" s="14">
        <v>15</v>
      </c>
      <c r="IE49" s="13" t="s">
        <v>95</v>
      </c>
    </row>
    <row r="50" spans="1:238" s="13" customFormat="1" ht="31.5">
      <c r="A50" s="52">
        <v>38</v>
      </c>
      <c r="B50" s="61" t="s">
        <v>118</v>
      </c>
      <c r="C50" s="52"/>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HZ50" s="14"/>
      <c r="IA50" s="14">
        <v>38</v>
      </c>
      <c r="IB50" s="14" t="s">
        <v>118</v>
      </c>
      <c r="IC50" s="14"/>
      <c r="ID50" s="14"/>
    </row>
    <row r="51" spans="1:239" s="13" customFormat="1" ht="15.75">
      <c r="A51" s="52">
        <v>39</v>
      </c>
      <c r="B51" s="61" t="s">
        <v>119</v>
      </c>
      <c r="C51" s="52"/>
      <c r="D51" s="47">
        <v>1</v>
      </c>
      <c r="E51" s="48" t="s">
        <v>96</v>
      </c>
      <c r="F51" s="49">
        <v>46.51</v>
      </c>
      <c r="G51" s="53"/>
      <c r="H51" s="53"/>
      <c r="I51" s="54" t="s">
        <v>33</v>
      </c>
      <c r="J51" s="55">
        <f>IF(I51="Less(-)",-1,1)</f>
        <v>1</v>
      </c>
      <c r="K51" s="53" t="s">
        <v>34</v>
      </c>
      <c r="L51" s="53" t="s">
        <v>4</v>
      </c>
      <c r="M51" s="56"/>
      <c r="N51" s="57"/>
      <c r="O51" s="57"/>
      <c r="P51" s="58"/>
      <c r="Q51" s="57"/>
      <c r="R51" s="57"/>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0">
        <f>ROUND(total_amount_ba($B$2,$D$2,D51,F51,J51,K51,M51),0)</f>
        <v>47</v>
      </c>
      <c r="BB51" s="59">
        <f>BA51+SUM(N51:AZ51)</f>
        <v>47</v>
      </c>
      <c r="BC51" s="51" t="str">
        <f>SpellNumber(L51,BB51)</f>
        <v>INR  Forty Seven Only</v>
      </c>
      <c r="HZ51" s="14"/>
      <c r="IA51" s="14">
        <v>39</v>
      </c>
      <c r="IB51" s="14" t="s">
        <v>119</v>
      </c>
      <c r="IC51" s="14"/>
      <c r="ID51" s="14">
        <v>1</v>
      </c>
      <c r="IE51" s="13" t="s">
        <v>96</v>
      </c>
    </row>
    <row r="52" spans="1:239" s="13" customFormat="1" ht="15.75">
      <c r="A52" s="52">
        <v>40</v>
      </c>
      <c r="B52" s="61" t="s">
        <v>120</v>
      </c>
      <c r="C52" s="52"/>
      <c r="D52" s="47">
        <v>2</v>
      </c>
      <c r="E52" s="48" t="s">
        <v>96</v>
      </c>
      <c r="F52" s="49">
        <v>34.28</v>
      </c>
      <c r="G52" s="53"/>
      <c r="H52" s="53"/>
      <c r="I52" s="54" t="s">
        <v>33</v>
      </c>
      <c r="J52" s="55">
        <f>IF(I52="Less(-)",-1,1)</f>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ROUND(total_amount_ba($B$2,$D$2,D52,F52,J52,K52,M52),0)</f>
        <v>69</v>
      </c>
      <c r="BB52" s="59">
        <f>BA52+SUM(N52:AZ52)</f>
        <v>69</v>
      </c>
      <c r="BC52" s="51" t="str">
        <f>SpellNumber(L52,BB52)</f>
        <v>INR  Sixty Nine Only</v>
      </c>
      <c r="HZ52" s="14"/>
      <c r="IA52" s="14">
        <v>40</v>
      </c>
      <c r="IB52" s="14" t="s">
        <v>120</v>
      </c>
      <c r="IC52" s="14"/>
      <c r="ID52" s="14">
        <v>2</v>
      </c>
      <c r="IE52" s="13" t="s">
        <v>96</v>
      </c>
    </row>
    <row r="53" spans="1:238" s="13" customFormat="1" ht="31.5">
      <c r="A53" s="52">
        <v>41</v>
      </c>
      <c r="B53" s="61" t="s">
        <v>121</v>
      </c>
      <c r="C53" s="52"/>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6"/>
      <c r="HZ53" s="14"/>
      <c r="IA53" s="14">
        <v>41</v>
      </c>
      <c r="IB53" s="14" t="s">
        <v>121</v>
      </c>
      <c r="IC53" s="14"/>
      <c r="ID53" s="14"/>
    </row>
    <row r="54" spans="1:239" s="13" customFormat="1" ht="15.75" customHeight="1">
      <c r="A54" s="52">
        <v>42</v>
      </c>
      <c r="B54" s="61" t="s">
        <v>122</v>
      </c>
      <c r="C54" s="52"/>
      <c r="D54" s="47">
        <v>2</v>
      </c>
      <c r="E54" s="48" t="s">
        <v>96</v>
      </c>
      <c r="F54" s="49">
        <v>24.77</v>
      </c>
      <c r="G54" s="53"/>
      <c r="H54" s="53"/>
      <c r="I54" s="54" t="s">
        <v>33</v>
      </c>
      <c r="J54" s="55">
        <f>IF(I54="Less(-)",-1,1)</f>
        <v>1</v>
      </c>
      <c r="K54" s="53" t="s">
        <v>34</v>
      </c>
      <c r="L54" s="53" t="s">
        <v>4</v>
      </c>
      <c r="M54" s="56"/>
      <c r="N54" s="57"/>
      <c r="O54" s="57"/>
      <c r="P54" s="58"/>
      <c r="Q54" s="57"/>
      <c r="R54" s="57"/>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0">
        <f>ROUND(total_amount_ba($B$2,$D$2,D54,F54,J54,K54,M54),0)</f>
        <v>50</v>
      </c>
      <c r="BB54" s="59">
        <f>BA54+SUM(N54:AZ54)</f>
        <v>50</v>
      </c>
      <c r="BC54" s="51" t="str">
        <f>SpellNumber(L54,BB54)</f>
        <v>INR  Fifty Only</v>
      </c>
      <c r="HZ54" s="14"/>
      <c r="IA54" s="14">
        <v>42</v>
      </c>
      <c r="IB54" s="14" t="s">
        <v>122</v>
      </c>
      <c r="IC54" s="14"/>
      <c r="ID54" s="14">
        <v>2</v>
      </c>
      <c r="IE54" s="13" t="s">
        <v>96</v>
      </c>
    </row>
    <row r="55" spans="1:238" s="13" customFormat="1" ht="63">
      <c r="A55" s="52">
        <v>43</v>
      </c>
      <c r="B55" s="61" t="s">
        <v>61</v>
      </c>
      <c r="C55" s="52"/>
      <c r="D55" s="74"/>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6"/>
      <c r="HZ55" s="14"/>
      <c r="IA55" s="14">
        <v>43</v>
      </c>
      <c r="IB55" s="14" t="s">
        <v>61</v>
      </c>
      <c r="IC55" s="14"/>
      <c r="ID55" s="14"/>
    </row>
    <row r="56" spans="1:239" s="13" customFormat="1" ht="15.75">
      <c r="A56" s="52">
        <v>44</v>
      </c>
      <c r="B56" s="61" t="s">
        <v>119</v>
      </c>
      <c r="C56" s="52"/>
      <c r="D56" s="47">
        <v>1</v>
      </c>
      <c r="E56" s="48" t="s">
        <v>96</v>
      </c>
      <c r="F56" s="49">
        <v>66.24</v>
      </c>
      <c r="G56" s="53"/>
      <c r="H56" s="53"/>
      <c r="I56" s="54" t="s">
        <v>33</v>
      </c>
      <c r="J56" s="55">
        <f>IF(I56="Less(-)",-1,1)</f>
        <v>1</v>
      </c>
      <c r="K56" s="53" t="s">
        <v>34</v>
      </c>
      <c r="L56" s="53" t="s">
        <v>4</v>
      </c>
      <c r="M56" s="56"/>
      <c r="N56" s="57"/>
      <c r="O56" s="57"/>
      <c r="P56" s="58"/>
      <c r="Q56" s="57"/>
      <c r="R56" s="57"/>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0">
        <f>ROUND(total_amount_ba($B$2,$D$2,D56,F56,J56,K56,M56),0)</f>
        <v>66</v>
      </c>
      <c r="BB56" s="59">
        <f>BA56+SUM(N56:AZ56)</f>
        <v>66</v>
      </c>
      <c r="BC56" s="51" t="str">
        <f>SpellNumber(L56,BB56)</f>
        <v>INR  Sixty Six Only</v>
      </c>
      <c r="HZ56" s="14"/>
      <c r="IA56" s="14">
        <v>44</v>
      </c>
      <c r="IB56" s="14" t="s">
        <v>119</v>
      </c>
      <c r="IC56" s="14"/>
      <c r="ID56" s="14">
        <v>1</v>
      </c>
      <c r="IE56" s="13" t="s">
        <v>96</v>
      </c>
    </row>
    <row r="57" spans="1:239" s="13" customFormat="1" ht="15.75">
      <c r="A57" s="52">
        <v>45</v>
      </c>
      <c r="B57" s="61" t="s">
        <v>120</v>
      </c>
      <c r="C57" s="52"/>
      <c r="D57" s="47">
        <v>2</v>
      </c>
      <c r="E57" s="48" t="s">
        <v>96</v>
      </c>
      <c r="F57" s="49">
        <v>51.42</v>
      </c>
      <c r="G57" s="53"/>
      <c r="H57" s="53"/>
      <c r="I57" s="54" t="s">
        <v>33</v>
      </c>
      <c r="J57" s="55">
        <f>IF(I57="Less(-)",-1,1)</f>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ROUND(total_amount_ba($B$2,$D$2,D57,F57,J57,K57,M57),0)</f>
        <v>103</v>
      </c>
      <c r="BB57" s="59">
        <f>BA57+SUM(N57:AZ57)</f>
        <v>103</v>
      </c>
      <c r="BC57" s="51" t="str">
        <f>SpellNumber(L57,BB57)</f>
        <v>INR  One Hundred &amp; Three  Only</v>
      </c>
      <c r="HZ57" s="14"/>
      <c r="IA57" s="14">
        <v>45</v>
      </c>
      <c r="IB57" s="14" t="s">
        <v>120</v>
      </c>
      <c r="IC57" s="14"/>
      <c r="ID57" s="14">
        <v>2</v>
      </c>
      <c r="IE57" s="13" t="s">
        <v>96</v>
      </c>
    </row>
    <row r="58" spans="1:238" s="13" customFormat="1" ht="63">
      <c r="A58" s="52">
        <v>46</v>
      </c>
      <c r="B58" s="61" t="s">
        <v>62</v>
      </c>
      <c r="C58" s="52"/>
      <c r="D58" s="74"/>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6"/>
      <c r="HZ58" s="14"/>
      <c r="IA58" s="14">
        <v>46</v>
      </c>
      <c r="IB58" s="14" t="s">
        <v>62</v>
      </c>
      <c r="IC58" s="14"/>
      <c r="ID58" s="14"/>
    </row>
    <row r="59" spans="1:239" s="13" customFormat="1" ht="15.75" customHeight="1">
      <c r="A59" s="52">
        <v>47</v>
      </c>
      <c r="B59" s="61" t="s">
        <v>122</v>
      </c>
      <c r="C59" s="52"/>
      <c r="D59" s="47">
        <v>2</v>
      </c>
      <c r="E59" s="48" t="s">
        <v>96</v>
      </c>
      <c r="F59" s="49">
        <v>46.69</v>
      </c>
      <c r="G59" s="53"/>
      <c r="H59" s="53"/>
      <c r="I59" s="54" t="s">
        <v>33</v>
      </c>
      <c r="J59" s="55">
        <f>IF(I59="Less(-)",-1,1)</f>
        <v>1</v>
      </c>
      <c r="K59" s="53" t="s">
        <v>34</v>
      </c>
      <c r="L59" s="53" t="s">
        <v>4</v>
      </c>
      <c r="M59" s="56"/>
      <c r="N59" s="57"/>
      <c r="O59" s="57"/>
      <c r="P59" s="58"/>
      <c r="Q59" s="57"/>
      <c r="R59" s="57"/>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0">
        <f>ROUND(total_amount_ba($B$2,$D$2,D59,F59,J59,K59,M59),0)</f>
        <v>93</v>
      </c>
      <c r="BB59" s="59">
        <f>BA59+SUM(N59:AZ59)</f>
        <v>93</v>
      </c>
      <c r="BC59" s="51" t="str">
        <f>SpellNumber(L59,BB59)</f>
        <v>INR  Ninety Three Only</v>
      </c>
      <c r="HZ59" s="14"/>
      <c r="IA59" s="14">
        <v>47</v>
      </c>
      <c r="IB59" s="14" t="s">
        <v>122</v>
      </c>
      <c r="IC59" s="14"/>
      <c r="ID59" s="14">
        <v>2</v>
      </c>
      <c r="IE59" s="13" t="s">
        <v>96</v>
      </c>
    </row>
    <row r="60" spans="1:238" s="13" customFormat="1" ht="63">
      <c r="A60" s="52">
        <v>48</v>
      </c>
      <c r="B60" s="61" t="s">
        <v>63</v>
      </c>
      <c r="C60" s="52"/>
      <c r="D60" s="74"/>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6"/>
      <c r="HZ60" s="14"/>
      <c r="IA60" s="14">
        <v>48</v>
      </c>
      <c r="IB60" s="14" t="s">
        <v>63</v>
      </c>
      <c r="IC60" s="14"/>
      <c r="ID60" s="14"/>
    </row>
    <row r="61" spans="1:239" s="13" customFormat="1" ht="15.75">
      <c r="A61" s="52">
        <v>49</v>
      </c>
      <c r="B61" s="61" t="s">
        <v>64</v>
      </c>
      <c r="C61" s="52"/>
      <c r="D61" s="47">
        <v>1</v>
      </c>
      <c r="E61" s="48" t="s">
        <v>96</v>
      </c>
      <c r="F61" s="49">
        <v>54.58</v>
      </c>
      <c r="G61" s="53"/>
      <c r="H61" s="53"/>
      <c r="I61" s="54" t="s">
        <v>33</v>
      </c>
      <c r="J61" s="55">
        <f>IF(I61="Less(-)",-1,1)</f>
        <v>1</v>
      </c>
      <c r="K61" s="53" t="s">
        <v>34</v>
      </c>
      <c r="L61" s="53" t="s">
        <v>4</v>
      </c>
      <c r="M61" s="56"/>
      <c r="N61" s="57"/>
      <c r="O61" s="57"/>
      <c r="P61" s="58"/>
      <c r="Q61" s="57"/>
      <c r="R61" s="57"/>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0">
        <f>ROUND(total_amount_ba($B$2,$D$2,D61,F61,J61,K61,M61),0)</f>
        <v>55</v>
      </c>
      <c r="BB61" s="59">
        <f>BA61+SUM(N61:AZ61)</f>
        <v>55</v>
      </c>
      <c r="BC61" s="51" t="str">
        <f>SpellNumber(L61,BB61)</f>
        <v>INR  Fifty Five Only</v>
      </c>
      <c r="HZ61" s="14"/>
      <c r="IA61" s="14">
        <v>49</v>
      </c>
      <c r="IB61" s="14" t="s">
        <v>64</v>
      </c>
      <c r="IC61" s="14"/>
      <c r="ID61" s="14">
        <v>1</v>
      </c>
      <c r="IE61" s="13" t="s">
        <v>96</v>
      </c>
    </row>
    <row r="62" spans="1:238" s="13" customFormat="1" ht="63">
      <c r="A62" s="52">
        <v>50</v>
      </c>
      <c r="B62" s="61" t="s">
        <v>123</v>
      </c>
      <c r="C62" s="52"/>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HZ62" s="14"/>
      <c r="IA62" s="14">
        <v>50</v>
      </c>
      <c r="IB62" s="14" t="s">
        <v>123</v>
      </c>
      <c r="IC62" s="14"/>
      <c r="ID62" s="14"/>
    </row>
    <row r="63" spans="1:239" s="13" customFormat="1" ht="15.75">
      <c r="A63" s="52">
        <v>51</v>
      </c>
      <c r="B63" s="61" t="s">
        <v>124</v>
      </c>
      <c r="C63" s="52"/>
      <c r="D63" s="47">
        <v>3.75</v>
      </c>
      <c r="E63" s="48" t="s">
        <v>94</v>
      </c>
      <c r="F63" s="49">
        <v>1231.26</v>
      </c>
      <c r="G63" s="53"/>
      <c r="H63" s="53"/>
      <c r="I63" s="54" t="s">
        <v>33</v>
      </c>
      <c r="J63" s="55">
        <f>IF(I63="Less(-)",-1,1)</f>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ROUND(total_amount_ba($B$2,$D$2,D63,F63,J63,K63,M63),0)</f>
        <v>4617</v>
      </c>
      <c r="BB63" s="59">
        <f>BA63+SUM(N63:AZ63)</f>
        <v>4617</v>
      </c>
      <c r="BC63" s="51" t="str">
        <f>SpellNumber(L63,BB63)</f>
        <v>INR  Four Thousand Six Hundred &amp; Seventeen  Only</v>
      </c>
      <c r="HZ63" s="14"/>
      <c r="IA63" s="14">
        <v>51</v>
      </c>
      <c r="IB63" s="14" t="s">
        <v>124</v>
      </c>
      <c r="IC63" s="14"/>
      <c r="ID63" s="14">
        <v>3.75</v>
      </c>
      <c r="IE63" s="13" t="s">
        <v>94</v>
      </c>
    </row>
    <row r="64" spans="1:238" s="13" customFormat="1" ht="15.75">
      <c r="A64" s="52">
        <v>52</v>
      </c>
      <c r="B64" s="62" t="s">
        <v>68</v>
      </c>
      <c r="C64" s="52"/>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HZ64" s="14"/>
      <c r="IA64" s="14">
        <v>52</v>
      </c>
      <c r="IB64" s="14" t="s">
        <v>68</v>
      </c>
      <c r="IC64" s="14"/>
      <c r="ID64" s="14"/>
    </row>
    <row r="65" spans="1:238" s="13" customFormat="1" ht="173.25">
      <c r="A65" s="52">
        <v>53</v>
      </c>
      <c r="B65" s="61" t="s">
        <v>125</v>
      </c>
      <c r="C65" s="52"/>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HZ65" s="14"/>
      <c r="IA65" s="14">
        <v>53</v>
      </c>
      <c r="IB65" s="14" t="s">
        <v>125</v>
      </c>
      <c r="IC65" s="14"/>
      <c r="ID65" s="14"/>
    </row>
    <row r="66" spans="1:238" s="13" customFormat="1" ht="15.75">
      <c r="A66" s="52">
        <v>54</v>
      </c>
      <c r="B66" s="61" t="s">
        <v>126</v>
      </c>
      <c r="C66" s="52"/>
      <c r="D66" s="74"/>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6"/>
      <c r="HZ66" s="14"/>
      <c r="IA66" s="14">
        <v>54</v>
      </c>
      <c r="IB66" s="14" t="s">
        <v>126</v>
      </c>
      <c r="IC66" s="14"/>
      <c r="ID66" s="14"/>
    </row>
    <row r="67" spans="1:239" s="13" customFormat="1" ht="31.5">
      <c r="A67" s="52">
        <v>55</v>
      </c>
      <c r="B67" s="61" t="s">
        <v>127</v>
      </c>
      <c r="C67" s="52"/>
      <c r="D67" s="47">
        <v>80</v>
      </c>
      <c r="E67" s="48" t="s">
        <v>94</v>
      </c>
      <c r="F67" s="49">
        <v>1128.1</v>
      </c>
      <c r="G67" s="53"/>
      <c r="H67" s="53"/>
      <c r="I67" s="54" t="s">
        <v>33</v>
      </c>
      <c r="J67" s="55">
        <f>IF(I67="Less(-)",-1,1)</f>
        <v>1</v>
      </c>
      <c r="K67" s="53" t="s">
        <v>34</v>
      </c>
      <c r="L67" s="53" t="s">
        <v>4</v>
      </c>
      <c r="M67" s="56"/>
      <c r="N67" s="57"/>
      <c r="O67" s="57"/>
      <c r="P67" s="58"/>
      <c r="Q67" s="57"/>
      <c r="R67" s="57"/>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0">
        <f>ROUND(total_amount_ba($B$2,$D$2,D67,F67,J67,K67,M67),0)</f>
        <v>90248</v>
      </c>
      <c r="BB67" s="59">
        <f>BA67+SUM(N67:AZ67)</f>
        <v>90248</v>
      </c>
      <c r="BC67" s="51" t="str">
        <f>SpellNumber(L67,BB67)</f>
        <v>INR  Ninety Thousand Two Hundred &amp; Forty Eight  Only</v>
      </c>
      <c r="HZ67" s="14"/>
      <c r="IA67" s="14">
        <v>55</v>
      </c>
      <c r="IB67" s="14" t="s">
        <v>127</v>
      </c>
      <c r="IC67" s="14"/>
      <c r="ID67" s="14">
        <v>80</v>
      </c>
      <c r="IE67" s="13" t="s">
        <v>94</v>
      </c>
    </row>
    <row r="68" spans="1:238" s="13" customFormat="1" ht="15.75">
      <c r="A68" s="52">
        <v>56</v>
      </c>
      <c r="B68" s="61" t="s">
        <v>128</v>
      </c>
      <c r="C68" s="52"/>
      <c r="D68" s="74"/>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6"/>
      <c r="HZ68" s="14"/>
      <c r="IA68" s="14">
        <v>56</v>
      </c>
      <c r="IB68" s="14" t="s">
        <v>128</v>
      </c>
      <c r="IC68" s="14"/>
      <c r="ID68" s="14"/>
    </row>
    <row r="69" spans="1:239" s="13" customFormat="1" ht="31.5">
      <c r="A69" s="52">
        <v>57</v>
      </c>
      <c r="B69" s="61" t="s">
        <v>127</v>
      </c>
      <c r="C69" s="52"/>
      <c r="D69" s="47">
        <v>20</v>
      </c>
      <c r="E69" s="48" t="s">
        <v>94</v>
      </c>
      <c r="F69" s="49">
        <v>1149.54</v>
      </c>
      <c r="G69" s="53"/>
      <c r="H69" s="53"/>
      <c r="I69" s="54" t="s">
        <v>33</v>
      </c>
      <c r="J69" s="55">
        <f>IF(I69="Less(-)",-1,1)</f>
        <v>1</v>
      </c>
      <c r="K69" s="53" t="s">
        <v>34</v>
      </c>
      <c r="L69" s="53" t="s">
        <v>4</v>
      </c>
      <c r="M69" s="56"/>
      <c r="N69" s="57"/>
      <c r="O69" s="57"/>
      <c r="P69" s="58"/>
      <c r="Q69" s="57"/>
      <c r="R69" s="57"/>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0">
        <f>ROUND(total_amount_ba($B$2,$D$2,D69,F69,J69,K69,M69),0)</f>
        <v>22991</v>
      </c>
      <c r="BB69" s="59">
        <f>BA69+SUM(N69:AZ69)</f>
        <v>22991</v>
      </c>
      <c r="BC69" s="51" t="str">
        <f>SpellNumber(L69,BB69)</f>
        <v>INR  Twenty Two Thousand Nine Hundred &amp; Ninety One  Only</v>
      </c>
      <c r="HZ69" s="14"/>
      <c r="IA69" s="14">
        <v>57</v>
      </c>
      <c r="IB69" s="14" t="s">
        <v>127</v>
      </c>
      <c r="IC69" s="14"/>
      <c r="ID69" s="14">
        <v>20</v>
      </c>
      <c r="IE69" s="13" t="s">
        <v>94</v>
      </c>
    </row>
    <row r="70" spans="1:238" s="13" customFormat="1" ht="110.25">
      <c r="A70" s="52">
        <v>58</v>
      </c>
      <c r="B70" s="61" t="s">
        <v>129</v>
      </c>
      <c r="C70" s="52"/>
      <c r="D70" s="7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6"/>
      <c r="HZ70" s="14"/>
      <c r="IA70" s="14">
        <v>58</v>
      </c>
      <c r="IB70" s="14" t="s">
        <v>129</v>
      </c>
      <c r="IC70" s="14"/>
      <c r="ID70" s="14"/>
    </row>
    <row r="71" spans="1:239" s="13" customFormat="1" ht="15.75">
      <c r="A71" s="52">
        <v>59</v>
      </c>
      <c r="B71" s="61" t="s">
        <v>69</v>
      </c>
      <c r="C71" s="52"/>
      <c r="D71" s="47">
        <v>9.5</v>
      </c>
      <c r="E71" s="48" t="s">
        <v>94</v>
      </c>
      <c r="F71" s="49">
        <v>1285.84</v>
      </c>
      <c r="G71" s="53"/>
      <c r="H71" s="53"/>
      <c r="I71" s="54" t="s">
        <v>33</v>
      </c>
      <c r="J71" s="55">
        <f>IF(I71="Less(-)",-1,1)</f>
        <v>1</v>
      </c>
      <c r="K71" s="53" t="s">
        <v>34</v>
      </c>
      <c r="L71" s="53" t="s">
        <v>4</v>
      </c>
      <c r="M71" s="56"/>
      <c r="N71" s="57"/>
      <c r="O71" s="57"/>
      <c r="P71" s="58"/>
      <c r="Q71" s="57"/>
      <c r="R71" s="57"/>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0">
        <f>ROUND(total_amount_ba($B$2,$D$2,D71,F71,J71,K71,M71),0)</f>
        <v>12215</v>
      </c>
      <c r="BB71" s="59">
        <f>BA71+SUM(N71:AZ71)</f>
        <v>12215</v>
      </c>
      <c r="BC71" s="51" t="str">
        <f>SpellNumber(L71,BB71)</f>
        <v>INR  Twelve Thousand Two Hundred &amp; Fifteen  Only</v>
      </c>
      <c r="HZ71" s="14"/>
      <c r="IA71" s="14">
        <v>59</v>
      </c>
      <c r="IB71" s="14" t="s">
        <v>69</v>
      </c>
      <c r="IC71" s="14"/>
      <c r="ID71" s="14">
        <v>9.5</v>
      </c>
      <c r="IE71" s="13" t="s">
        <v>94</v>
      </c>
    </row>
    <row r="72" spans="1:238" s="13" customFormat="1" ht="63">
      <c r="A72" s="52">
        <v>60</v>
      </c>
      <c r="B72" s="63" t="s">
        <v>130</v>
      </c>
      <c r="C72" s="52"/>
      <c r="D72" s="74"/>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6"/>
      <c r="HZ72" s="14"/>
      <c r="IA72" s="14">
        <v>60</v>
      </c>
      <c r="IB72" s="14" t="s">
        <v>130</v>
      </c>
      <c r="IC72" s="14"/>
      <c r="ID72" s="14"/>
    </row>
    <row r="73" spans="1:239" s="13" customFormat="1" ht="31.5">
      <c r="A73" s="52">
        <v>61</v>
      </c>
      <c r="B73" s="63" t="s">
        <v>131</v>
      </c>
      <c r="C73" s="52"/>
      <c r="D73" s="47">
        <v>36</v>
      </c>
      <c r="E73" s="48" t="s">
        <v>94</v>
      </c>
      <c r="F73" s="49">
        <v>477.86</v>
      </c>
      <c r="G73" s="53"/>
      <c r="H73" s="53"/>
      <c r="I73" s="54" t="s">
        <v>33</v>
      </c>
      <c r="J73" s="55">
        <f>IF(I73="Less(-)",-1,1)</f>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ROUND(total_amount_ba($B$2,$D$2,D73,F73,J73,K73,M73),0)</f>
        <v>17203</v>
      </c>
      <c r="BB73" s="59">
        <f>BA73+SUM(N73:AZ73)</f>
        <v>17203</v>
      </c>
      <c r="BC73" s="51" t="str">
        <f>SpellNumber(L73,BB73)</f>
        <v>INR  Seventeen Thousand Two Hundred &amp; Three  Only</v>
      </c>
      <c r="HZ73" s="14"/>
      <c r="IA73" s="14">
        <v>61</v>
      </c>
      <c r="IB73" s="14" t="s">
        <v>131</v>
      </c>
      <c r="IC73" s="14"/>
      <c r="ID73" s="14">
        <v>36</v>
      </c>
      <c r="IE73" s="13" t="s">
        <v>94</v>
      </c>
    </row>
    <row r="74" spans="1:238" s="13" customFormat="1" ht="47.25">
      <c r="A74" s="52">
        <v>62</v>
      </c>
      <c r="B74" s="63" t="s">
        <v>132</v>
      </c>
      <c r="C74" s="52"/>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HZ74" s="14"/>
      <c r="IA74" s="14">
        <v>62</v>
      </c>
      <c r="IB74" s="14" t="s">
        <v>132</v>
      </c>
      <c r="IC74" s="14"/>
      <c r="ID74" s="14"/>
    </row>
    <row r="75" spans="1:239" s="13" customFormat="1" ht="15.75">
      <c r="A75" s="52">
        <v>63</v>
      </c>
      <c r="B75" s="63" t="s">
        <v>133</v>
      </c>
      <c r="C75" s="52"/>
      <c r="D75" s="47">
        <v>2</v>
      </c>
      <c r="E75" s="48" t="s">
        <v>94</v>
      </c>
      <c r="F75" s="49">
        <v>500.44</v>
      </c>
      <c r="G75" s="53"/>
      <c r="H75" s="53"/>
      <c r="I75" s="54" t="s">
        <v>33</v>
      </c>
      <c r="J75" s="55">
        <f>IF(I75="Less(-)",-1,1)</f>
        <v>1</v>
      </c>
      <c r="K75" s="53" t="s">
        <v>34</v>
      </c>
      <c r="L75" s="53" t="s">
        <v>4</v>
      </c>
      <c r="M75" s="56"/>
      <c r="N75" s="57"/>
      <c r="O75" s="57"/>
      <c r="P75" s="58"/>
      <c r="Q75" s="57"/>
      <c r="R75" s="57"/>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0">
        <f>ROUND(total_amount_ba($B$2,$D$2,D75,F75,J75,K75,M75),0)</f>
        <v>1001</v>
      </c>
      <c r="BB75" s="59">
        <f>BA75+SUM(N75:AZ75)</f>
        <v>1001</v>
      </c>
      <c r="BC75" s="51" t="str">
        <f>SpellNumber(L75,BB75)</f>
        <v>INR  One Thousand  &amp;One  Only</v>
      </c>
      <c r="HZ75" s="14"/>
      <c r="IA75" s="14">
        <v>63</v>
      </c>
      <c r="IB75" s="14" t="s">
        <v>133</v>
      </c>
      <c r="IC75" s="14"/>
      <c r="ID75" s="14">
        <v>2</v>
      </c>
      <c r="IE75" s="13" t="s">
        <v>94</v>
      </c>
    </row>
    <row r="76" spans="1:238" s="13" customFormat="1" ht="15.75">
      <c r="A76" s="52">
        <v>64</v>
      </c>
      <c r="B76" s="62" t="s">
        <v>70</v>
      </c>
      <c r="C76" s="52"/>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HZ76" s="14"/>
      <c r="IA76" s="14">
        <v>64</v>
      </c>
      <c r="IB76" s="14" t="s">
        <v>70</v>
      </c>
      <c r="IC76" s="14"/>
      <c r="ID76" s="14"/>
    </row>
    <row r="77" spans="1:238" s="13" customFormat="1" ht="63">
      <c r="A77" s="52">
        <v>65</v>
      </c>
      <c r="B77" s="63" t="s">
        <v>134</v>
      </c>
      <c r="C77" s="52"/>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HZ77" s="14"/>
      <c r="IA77" s="14">
        <v>65</v>
      </c>
      <c r="IB77" s="14" t="s">
        <v>134</v>
      </c>
      <c r="IC77" s="14"/>
      <c r="ID77" s="14"/>
    </row>
    <row r="78" spans="1:239" s="13" customFormat="1" ht="31.5">
      <c r="A78" s="52">
        <v>66</v>
      </c>
      <c r="B78" s="63" t="s">
        <v>135</v>
      </c>
      <c r="C78" s="52"/>
      <c r="D78" s="47">
        <v>9.5</v>
      </c>
      <c r="E78" s="48" t="s">
        <v>97</v>
      </c>
      <c r="F78" s="49">
        <v>228.15</v>
      </c>
      <c r="G78" s="53"/>
      <c r="H78" s="53"/>
      <c r="I78" s="54" t="s">
        <v>33</v>
      </c>
      <c r="J78" s="55">
        <f>IF(I78="Less(-)",-1,1)</f>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ROUND(total_amount_ba($B$2,$D$2,D78,F78,J78,K78,M78),0)</f>
        <v>2167</v>
      </c>
      <c r="BB78" s="59">
        <f>BA78+SUM(N78:AZ78)</f>
        <v>2167</v>
      </c>
      <c r="BC78" s="51" t="str">
        <f>SpellNumber(L78,BB78)</f>
        <v>INR  Two Thousand One Hundred &amp; Sixty Seven  Only</v>
      </c>
      <c r="HZ78" s="14"/>
      <c r="IA78" s="14">
        <v>66</v>
      </c>
      <c r="IB78" s="14" t="s">
        <v>135</v>
      </c>
      <c r="IC78" s="14"/>
      <c r="ID78" s="14">
        <v>9.5</v>
      </c>
      <c r="IE78" s="13" t="s">
        <v>97</v>
      </c>
    </row>
    <row r="79" spans="1:239" s="13" customFormat="1" ht="94.5">
      <c r="A79" s="52">
        <v>67</v>
      </c>
      <c r="B79" s="63" t="s">
        <v>136</v>
      </c>
      <c r="C79" s="52"/>
      <c r="D79" s="47">
        <v>2</v>
      </c>
      <c r="E79" s="48" t="s">
        <v>96</v>
      </c>
      <c r="F79" s="49">
        <v>233.76</v>
      </c>
      <c r="G79" s="53"/>
      <c r="H79" s="53"/>
      <c r="I79" s="54" t="s">
        <v>33</v>
      </c>
      <c r="J79" s="55">
        <f aca="true" t="shared" si="0" ref="J79:J141">IF(I79="Less(-)",-1,1)</f>
        <v>1</v>
      </c>
      <c r="K79" s="53" t="s">
        <v>34</v>
      </c>
      <c r="L79" s="53" t="s">
        <v>4</v>
      </c>
      <c r="M79" s="56"/>
      <c r="N79" s="57"/>
      <c r="O79" s="57"/>
      <c r="P79" s="58"/>
      <c r="Q79" s="57"/>
      <c r="R79" s="57"/>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0">
        <f aca="true" t="shared" si="1" ref="BA79:BA141">ROUND(total_amount_ba($B$2,$D$2,D79,F79,J79,K79,M79),0)</f>
        <v>468</v>
      </c>
      <c r="BB79" s="59">
        <f aca="true" t="shared" si="2" ref="BB79:BB141">BA79+SUM(N79:AZ79)</f>
        <v>468</v>
      </c>
      <c r="BC79" s="51" t="str">
        <f aca="true" t="shared" si="3" ref="BC79:BC141">SpellNumber(L79,BB79)</f>
        <v>INR  Four Hundred &amp; Sixty Eight  Only</v>
      </c>
      <c r="HZ79" s="14"/>
      <c r="IA79" s="14">
        <v>67</v>
      </c>
      <c r="IB79" s="14" t="s">
        <v>136</v>
      </c>
      <c r="IC79" s="14"/>
      <c r="ID79" s="14">
        <v>2</v>
      </c>
      <c r="IE79" s="13" t="s">
        <v>96</v>
      </c>
    </row>
    <row r="80" spans="1:238" s="13" customFormat="1" ht="63">
      <c r="A80" s="52">
        <v>68</v>
      </c>
      <c r="B80" s="63" t="s">
        <v>137</v>
      </c>
      <c r="C80" s="52"/>
      <c r="D80" s="74"/>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6"/>
      <c r="HZ80" s="14"/>
      <c r="IA80" s="14">
        <v>68</v>
      </c>
      <c r="IB80" s="14" t="s">
        <v>137</v>
      </c>
      <c r="IC80" s="14"/>
      <c r="ID80" s="14"/>
    </row>
    <row r="81" spans="1:239" s="13" customFormat="1" ht="15.75">
      <c r="A81" s="52">
        <v>69</v>
      </c>
      <c r="B81" s="63" t="s">
        <v>138</v>
      </c>
      <c r="C81" s="52"/>
      <c r="D81" s="47">
        <v>6</v>
      </c>
      <c r="E81" s="48" t="s">
        <v>97</v>
      </c>
      <c r="F81" s="49">
        <v>280.36</v>
      </c>
      <c r="G81" s="53"/>
      <c r="H81" s="53"/>
      <c r="I81" s="54" t="s">
        <v>33</v>
      </c>
      <c r="J81" s="55">
        <f t="shared" si="0"/>
        <v>1</v>
      </c>
      <c r="K81" s="53" t="s">
        <v>34</v>
      </c>
      <c r="L81" s="53" t="s">
        <v>4</v>
      </c>
      <c r="M81" s="56"/>
      <c r="N81" s="57"/>
      <c r="O81" s="57"/>
      <c r="P81" s="58"/>
      <c r="Q81" s="57"/>
      <c r="R81" s="57"/>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0">
        <f t="shared" si="1"/>
        <v>1682</v>
      </c>
      <c r="BB81" s="59">
        <f t="shared" si="2"/>
        <v>1682</v>
      </c>
      <c r="BC81" s="51" t="str">
        <f t="shared" si="3"/>
        <v>INR  One Thousand Six Hundred &amp; Eighty Two  Only</v>
      </c>
      <c r="HZ81" s="14"/>
      <c r="IA81" s="14">
        <v>69</v>
      </c>
      <c r="IB81" s="14" t="s">
        <v>138</v>
      </c>
      <c r="IC81" s="14"/>
      <c r="ID81" s="14">
        <v>6</v>
      </c>
      <c r="IE81" s="13" t="s">
        <v>97</v>
      </c>
    </row>
    <row r="82" spans="1:238" s="13" customFormat="1" ht="63">
      <c r="A82" s="52">
        <v>70</v>
      </c>
      <c r="B82" s="63" t="s">
        <v>139</v>
      </c>
      <c r="C82" s="52"/>
      <c r="D82" s="74"/>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HZ82" s="14"/>
      <c r="IA82" s="14">
        <v>70</v>
      </c>
      <c r="IB82" s="14" t="s">
        <v>139</v>
      </c>
      <c r="IC82" s="14"/>
      <c r="ID82" s="14"/>
    </row>
    <row r="83" spans="1:238" s="13" customFormat="1" ht="89.25" customHeight="1">
      <c r="A83" s="52">
        <v>71</v>
      </c>
      <c r="B83" s="63" t="s">
        <v>140</v>
      </c>
      <c r="C83" s="52"/>
      <c r="D83" s="74"/>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HZ83" s="14"/>
      <c r="IA83" s="14">
        <v>71</v>
      </c>
      <c r="IB83" s="60" t="s">
        <v>140</v>
      </c>
      <c r="IC83" s="14"/>
      <c r="ID83" s="14"/>
    </row>
    <row r="84" spans="1:239" s="13" customFormat="1" ht="15.75">
      <c r="A84" s="52">
        <v>72</v>
      </c>
      <c r="B84" s="63" t="s">
        <v>141</v>
      </c>
      <c r="C84" s="52"/>
      <c r="D84" s="47">
        <v>2</v>
      </c>
      <c r="E84" s="48" t="s">
        <v>96</v>
      </c>
      <c r="F84" s="49">
        <v>167.25</v>
      </c>
      <c r="G84" s="53"/>
      <c r="H84" s="53"/>
      <c r="I84" s="54" t="s">
        <v>33</v>
      </c>
      <c r="J84" s="55">
        <f t="shared" si="0"/>
        <v>1</v>
      </c>
      <c r="K84" s="53" t="s">
        <v>34</v>
      </c>
      <c r="L84" s="53" t="s">
        <v>4</v>
      </c>
      <c r="M84" s="56"/>
      <c r="N84" s="57"/>
      <c r="O84" s="57"/>
      <c r="P84" s="58"/>
      <c r="Q84" s="57"/>
      <c r="R84" s="57"/>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0">
        <f t="shared" si="1"/>
        <v>335</v>
      </c>
      <c r="BB84" s="59">
        <f t="shared" si="2"/>
        <v>335</v>
      </c>
      <c r="BC84" s="51" t="str">
        <f t="shared" si="3"/>
        <v>INR  Three Hundred &amp; Thirty Five  Only</v>
      </c>
      <c r="HZ84" s="14"/>
      <c r="IA84" s="14">
        <v>72</v>
      </c>
      <c r="IB84" s="14" t="s">
        <v>141</v>
      </c>
      <c r="IC84" s="14"/>
      <c r="ID84" s="14">
        <v>2</v>
      </c>
      <c r="IE84" s="13" t="s">
        <v>96</v>
      </c>
    </row>
    <row r="85" spans="1:238" s="13" customFormat="1" ht="15.75">
      <c r="A85" s="52">
        <v>73</v>
      </c>
      <c r="B85" s="63" t="s">
        <v>142</v>
      </c>
      <c r="C85" s="52"/>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HZ85" s="14"/>
      <c r="IA85" s="14">
        <v>73</v>
      </c>
      <c r="IB85" s="14" t="s">
        <v>142</v>
      </c>
      <c r="IC85" s="14"/>
      <c r="ID85" s="14"/>
    </row>
    <row r="86" spans="1:239" s="13" customFormat="1" ht="15.75" customHeight="1">
      <c r="A86" s="52">
        <v>74</v>
      </c>
      <c r="B86" s="63" t="s">
        <v>143</v>
      </c>
      <c r="C86" s="52"/>
      <c r="D86" s="47">
        <v>2</v>
      </c>
      <c r="E86" s="48" t="s">
        <v>96</v>
      </c>
      <c r="F86" s="49">
        <v>101.67</v>
      </c>
      <c r="G86" s="53"/>
      <c r="H86" s="53"/>
      <c r="I86" s="54" t="s">
        <v>33</v>
      </c>
      <c r="J86" s="55">
        <f t="shared" si="0"/>
        <v>1</v>
      </c>
      <c r="K86" s="53" t="s">
        <v>34</v>
      </c>
      <c r="L86" s="53" t="s">
        <v>4</v>
      </c>
      <c r="M86" s="56"/>
      <c r="N86" s="57"/>
      <c r="O86" s="57"/>
      <c r="P86" s="58"/>
      <c r="Q86" s="57"/>
      <c r="R86" s="57"/>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0">
        <f t="shared" si="1"/>
        <v>203</v>
      </c>
      <c r="BB86" s="59">
        <f t="shared" si="2"/>
        <v>203</v>
      </c>
      <c r="BC86" s="51" t="str">
        <f t="shared" si="3"/>
        <v>INR  Two Hundred &amp; Three  Only</v>
      </c>
      <c r="HZ86" s="14"/>
      <c r="IA86" s="14">
        <v>74</v>
      </c>
      <c r="IB86" s="14" t="s">
        <v>143</v>
      </c>
      <c r="IC86" s="14"/>
      <c r="ID86" s="14">
        <v>2</v>
      </c>
      <c r="IE86" s="13" t="s">
        <v>96</v>
      </c>
    </row>
    <row r="87" spans="1:238" s="13" customFormat="1" ht="94.5">
      <c r="A87" s="52">
        <v>75</v>
      </c>
      <c r="B87" s="63" t="s">
        <v>144</v>
      </c>
      <c r="C87" s="52"/>
      <c r="D87" s="74"/>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6"/>
      <c r="HZ87" s="14"/>
      <c r="IA87" s="14">
        <v>75</v>
      </c>
      <c r="IB87" s="14" t="s">
        <v>144</v>
      </c>
      <c r="IC87" s="14"/>
      <c r="ID87" s="14"/>
    </row>
    <row r="88" spans="1:239" s="13" customFormat="1" ht="15.75">
      <c r="A88" s="52">
        <v>76</v>
      </c>
      <c r="B88" s="63" t="s">
        <v>145</v>
      </c>
      <c r="C88" s="52"/>
      <c r="D88" s="47">
        <v>4</v>
      </c>
      <c r="E88" s="48" t="s">
        <v>96</v>
      </c>
      <c r="F88" s="49">
        <v>271.37</v>
      </c>
      <c r="G88" s="53"/>
      <c r="H88" s="53"/>
      <c r="I88" s="54" t="s">
        <v>33</v>
      </c>
      <c r="J88" s="55">
        <f t="shared" si="0"/>
        <v>1</v>
      </c>
      <c r="K88" s="53" t="s">
        <v>34</v>
      </c>
      <c r="L88" s="53" t="s">
        <v>4</v>
      </c>
      <c r="M88" s="56"/>
      <c r="N88" s="57"/>
      <c r="O88" s="57"/>
      <c r="P88" s="58"/>
      <c r="Q88" s="57"/>
      <c r="R88" s="57"/>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0">
        <f t="shared" si="1"/>
        <v>1085</v>
      </c>
      <c r="BB88" s="59">
        <f t="shared" si="2"/>
        <v>1085</v>
      </c>
      <c r="BC88" s="51" t="str">
        <f t="shared" si="3"/>
        <v>INR  One Thousand  &amp;Eighty Five  Only</v>
      </c>
      <c r="HZ88" s="14"/>
      <c r="IA88" s="14">
        <v>76</v>
      </c>
      <c r="IB88" s="14" t="s">
        <v>145</v>
      </c>
      <c r="IC88" s="14"/>
      <c r="ID88" s="14">
        <v>4</v>
      </c>
      <c r="IE88" s="13" t="s">
        <v>96</v>
      </c>
    </row>
    <row r="89" spans="1:238" s="13" customFormat="1" ht="15.75">
      <c r="A89" s="52">
        <v>77</v>
      </c>
      <c r="B89" s="62" t="s">
        <v>71</v>
      </c>
      <c r="C89" s="52"/>
      <c r="D89" s="74"/>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6"/>
      <c r="HZ89" s="14"/>
      <c r="IA89" s="14">
        <v>77</v>
      </c>
      <c r="IB89" s="14" t="s">
        <v>71</v>
      </c>
      <c r="IC89" s="14"/>
      <c r="ID89" s="14"/>
    </row>
    <row r="90" spans="1:238" s="13" customFormat="1" ht="15.75">
      <c r="A90" s="52">
        <v>78</v>
      </c>
      <c r="B90" s="61" t="s">
        <v>146</v>
      </c>
      <c r="C90" s="52"/>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HZ90" s="14"/>
      <c r="IA90" s="14">
        <v>78</v>
      </c>
      <c r="IB90" s="14" t="s">
        <v>146</v>
      </c>
      <c r="IC90" s="14"/>
      <c r="ID90" s="14"/>
    </row>
    <row r="91" spans="1:239" s="13" customFormat="1" ht="15.75">
      <c r="A91" s="52">
        <v>79</v>
      </c>
      <c r="B91" s="61" t="s">
        <v>147</v>
      </c>
      <c r="C91" s="52"/>
      <c r="D91" s="47">
        <v>12</v>
      </c>
      <c r="E91" s="48" t="s">
        <v>94</v>
      </c>
      <c r="F91" s="49">
        <v>258.09</v>
      </c>
      <c r="G91" s="53"/>
      <c r="H91" s="53"/>
      <c r="I91" s="54" t="s">
        <v>33</v>
      </c>
      <c r="J91" s="55">
        <f t="shared" si="0"/>
        <v>1</v>
      </c>
      <c r="K91" s="53" t="s">
        <v>34</v>
      </c>
      <c r="L91" s="53" t="s">
        <v>4</v>
      </c>
      <c r="M91" s="56"/>
      <c r="N91" s="57"/>
      <c r="O91" s="57"/>
      <c r="P91" s="58"/>
      <c r="Q91" s="57"/>
      <c r="R91" s="57"/>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0">
        <f t="shared" si="1"/>
        <v>3097</v>
      </c>
      <c r="BB91" s="59">
        <f t="shared" si="2"/>
        <v>3097</v>
      </c>
      <c r="BC91" s="51" t="str">
        <f t="shared" si="3"/>
        <v>INR  Three Thousand  &amp;Ninety Seven  Only</v>
      </c>
      <c r="HZ91" s="14"/>
      <c r="IA91" s="14">
        <v>79</v>
      </c>
      <c r="IB91" s="14" t="s">
        <v>147</v>
      </c>
      <c r="IC91" s="14"/>
      <c r="ID91" s="14">
        <v>12</v>
      </c>
      <c r="IE91" s="13" t="s">
        <v>94</v>
      </c>
    </row>
    <row r="92" spans="1:238" s="13" customFormat="1" ht="31.5">
      <c r="A92" s="52">
        <v>80</v>
      </c>
      <c r="B92" s="61" t="s">
        <v>148</v>
      </c>
      <c r="C92" s="52"/>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HZ92" s="14"/>
      <c r="IA92" s="14">
        <v>80</v>
      </c>
      <c r="IB92" s="14" t="s">
        <v>148</v>
      </c>
      <c r="IC92" s="14"/>
      <c r="ID92" s="14"/>
    </row>
    <row r="93" spans="1:239" s="13" customFormat="1" ht="30.75" customHeight="1">
      <c r="A93" s="52">
        <v>81</v>
      </c>
      <c r="B93" s="61" t="s">
        <v>147</v>
      </c>
      <c r="C93" s="52"/>
      <c r="D93" s="47">
        <v>13</v>
      </c>
      <c r="E93" s="48" t="s">
        <v>94</v>
      </c>
      <c r="F93" s="49">
        <v>297.33</v>
      </c>
      <c r="G93" s="53"/>
      <c r="H93" s="53"/>
      <c r="I93" s="54" t="s">
        <v>33</v>
      </c>
      <c r="J93" s="55">
        <f t="shared" si="0"/>
        <v>1</v>
      </c>
      <c r="K93" s="53" t="s">
        <v>34</v>
      </c>
      <c r="L93" s="53" t="s">
        <v>4</v>
      </c>
      <c r="M93" s="56"/>
      <c r="N93" s="57"/>
      <c r="O93" s="57"/>
      <c r="P93" s="58"/>
      <c r="Q93" s="57"/>
      <c r="R93" s="57"/>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0">
        <f t="shared" si="1"/>
        <v>3865</v>
      </c>
      <c r="BB93" s="59">
        <f t="shared" si="2"/>
        <v>3865</v>
      </c>
      <c r="BC93" s="51" t="str">
        <f t="shared" si="3"/>
        <v>INR  Three Thousand Eight Hundred &amp; Sixty Five  Only</v>
      </c>
      <c r="HZ93" s="14"/>
      <c r="IA93" s="14">
        <v>81</v>
      </c>
      <c r="IB93" s="14" t="s">
        <v>147</v>
      </c>
      <c r="IC93" s="14"/>
      <c r="ID93" s="14">
        <v>13</v>
      </c>
      <c r="IE93" s="13" t="s">
        <v>94</v>
      </c>
    </row>
    <row r="94" spans="1:238" s="13" customFormat="1" ht="15.75">
      <c r="A94" s="52">
        <v>82</v>
      </c>
      <c r="B94" s="61" t="s">
        <v>72</v>
      </c>
      <c r="C94" s="52"/>
      <c r="D94" s="74"/>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6"/>
      <c r="HZ94" s="14"/>
      <c r="IA94" s="14">
        <v>82</v>
      </c>
      <c r="IB94" s="14" t="s">
        <v>72</v>
      </c>
      <c r="IC94" s="14"/>
      <c r="ID94" s="14"/>
    </row>
    <row r="95" spans="1:239" s="13" customFormat="1" ht="31.5">
      <c r="A95" s="52">
        <v>83</v>
      </c>
      <c r="B95" s="61" t="s">
        <v>73</v>
      </c>
      <c r="C95" s="52"/>
      <c r="D95" s="47">
        <v>35</v>
      </c>
      <c r="E95" s="48" t="s">
        <v>94</v>
      </c>
      <c r="F95" s="49">
        <v>221.88</v>
      </c>
      <c r="G95" s="53"/>
      <c r="H95" s="53"/>
      <c r="I95" s="54" t="s">
        <v>33</v>
      </c>
      <c r="J95" s="55">
        <f t="shared" si="0"/>
        <v>1</v>
      </c>
      <c r="K95" s="53" t="s">
        <v>34</v>
      </c>
      <c r="L95" s="53" t="s">
        <v>4</v>
      </c>
      <c r="M95" s="56"/>
      <c r="N95" s="57"/>
      <c r="O95" s="57"/>
      <c r="P95" s="58"/>
      <c r="Q95" s="57"/>
      <c r="R95" s="57"/>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0">
        <f t="shared" si="1"/>
        <v>7766</v>
      </c>
      <c r="BB95" s="59">
        <f t="shared" si="2"/>
        <v>7766</v>
      </c>
      <c r="BC95" s="51" t="str">
        <f t="shared" si="3"/>
        <v>INR  Seven Thousand Seven Hundred &amp; Sixty Six  Only</v>
      </c>
      <c r="HZ95" s="14"/>
      <c r="IA95" s="14">
        <v>83</v>
      </c>
      <c r="IB95" s="14" t="s">
        <v>73</v>
      </c>
      <c r="IC95" s="14"/>
      <c r="ID95" s="14">
        <v>35</v>
      </c>
      <c r="IE95" s="13" t="s">
        <v>94</v>
      </c>
    </row>
    <row r="96" spans="1:239" s="13" customFormat="1" ht="47.25">
      <c r="A96" s="52">
        <v>84</v>
      </c>
      <c r="B96" s="63" t="s">
        <v>149</v>
      </c>
      <c r="C96" s="52"/>
      <c r="D96" s="47">
        <v>3.5</v>
      </c>
      <c r="E96" s="48" t="s">
        <v>94</v>
      </c>
      <c r="F96" s="49">
        <v>293.03</v>
      </c>
      <c r="G96" s="53"/>
      <c r="H96" s="53"/>
      <c r="I96" s="54" t="s">
        <v>33</v>
      </c>
      <c r="J96" s="55">
        <f t="shared" si="0"/>
        <v>1</v>
      </c>
      <c r="K96" s="53" t="s">
        <v>34</v>
      </c>
      <c r="L96" s="53" t="s">
        <v>4</v>
      </c>
      <c r="M96" s="56"/>
      <c r="N96" s="57"/>
      <c r="O96" s="57"/>
      <c r="P96" s="58"/>
      <c r="Q96" s="57"/>
      <c r="R96" s="57"/>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0">
        <f t="shared" si="1"/>
        <v>1026</v>
      </c>
      <c r="BB96" s="59">
        <f t="shared" si="2"/>
        <v>1026</v>
      </c>
      <c r="BC96" s="51" t="str">
        <f t="shared" si="3"/>
        <v>INR  One Thousand  &amp;Twenty Six  Only</v>
      </c>
      <c r="HZ96" s="14"/>
      <c r="IA96" s="14">
        <v>84</v>
      </c>
      <c r="IB96" s="14" t="s">
        <v>149</v>
      </c>
      <c r="IC96" s="14"/>
      <c r="ID96" s="14">
        <v>3.5</v>
      </c>
      <c r="IE96" s="13" t="s">
        <v>94</v>
      </c>
    </row>
    <row r="97" spans="1:239" s="13" customFormat="1" ht="15.75">
      <c r="A97" s="52">
        <v>85</v>
      </c>
      <c r="B97" s="63" t="s">
        <v>150</v>
      </c>
      <c r="C97" s="52"/>
      <c r="D97" s="47">
        <v>10</v>
      </c>
      <c r="E97" s="48" t="s">
        <v>94</v>
      </c>
      <c r="F97" s="49">
        <v>59.45</v>
      </c>
      <c r="G97" s="53"/>
      <c r="H97" s="53"/>
      <c r="I97" s="54" t="s">
        <v>33</v>
      </c>
      <c r="J97" s="55">
        <f t="shared" si="0"/>
        <v>1</v>
      </c>
      <c r="K97" s="53" t="s">
        <v>34</v>
      </c>
      <c r="L97" s="53" t="s">
        <v>4</v>
      </c>
      <c r="M97" s="56"/>
      <c r="N97" s="57"/>
      <c r="O97" s="57"/>
      <c r="P97" s="58"/>
      <c r="Q97" s="57"/>
      <c r="R97" s="57"/>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0">
        <f t="shared" si="1"/>
        <v>595</v>
      </c>
      <c r="BB97" s="59">
        <f t="shared" si="2"/>
        <v>595</v>
      </c>
      <c r="BC97" s="51" t="str">
        <f t="shared" si="3"/>
        <v>INR  Five Hundred &amp; Ninety Five  Only</v>
      </c>
      <c r="HZ97" s="14"/>
      <c r="IA97" s="14">
        <v>85</v>
      </c>
      <c r="IB97" s="14" t="s">
        <v>150</v>
      </c>
      <c r="IC97" s="14"/>
      <c r="ID97" s="14">
        <v>10</v>
      </c>
      <c r="IE97" s="13" t="s">
        <v>94</v>
      </c>
    </row>
    <row r="98" spans="1:238" s="13" customFormat="1" ht="15.75">
      <c r="A98" s="52">
        <v>86</v>
      </c>
      <c r="B98" s="63" t="s">
        <v>151</v>
      </c>
      <c r="C98" s="52"/>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HZ98" s="14"/>
      <c r="IA98" s="14">
        <v>86</v>
      </c>
      <c r="IB98" s="14" t="s">
        <v>151</v>
      </c>
      <c r="IC98" s="14"/>
      <c r="ID98" s="14"/>
    </row>
    <row r="99" spans="1:239" s="13" customFormat="1" ht="15.75">
      <c r="A99" s="52">
        <v>87</v>
      </c>
      <c r="B99" s="63" t="s">
        <v>152</v>
      </c>
      <c r="C99" s="52"/>
      <c r="D99" s="47">
        <v>30</v>
      </c>
      <c r="E99" s="48" t="s">
        <v>94</v>
      </c>
      <c r="F99" s="49">
        <v>28.45</v>
      </c>
      <c r="G99" s="53"/>
      <c r="H99" s="53"/>
      <c r="I99" s="54" t="s">
        <v>33</v>
      </c>
      <c r="J99" s="55">
        <f t="shared" si="0"/>
        <v>1</v>
      </c>
      <c r="K99" s="53" t="s">
        <v>34</v>
      </c>
      <c r="L99" s="53" t="s">
        <v>4</v>
      </c>
      <c r="M99" s="56"/>
      <c r="N99" s="57"/>
      <c r="O99" s="57"/>
      <c r="P99" s="58"/>
      <c r="Q99" s="57"/>
      <c r="R99" s="57"/>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0">
        <f t="shared" si="1"/>
        <v>854</v>
      </c>
      <c r="BB99" s="59">
        <f t="shared" si="2"/>
        <v>854</v>
      </c>
      <c r="BC99" s="51" t="str">
        <f t="shared" si="3"/>
        <v>INR  Eight Hundred &amp; Fifty Four  Only</v>
      </c>
      <c r="HZ99" s="14"/>
      <c r="IA99" s="14">
        <v>87</v>
      </c>
      <c r="IB99" s="14" t="s">
        <v>152</v>
      </c>
      <c r="IC99" s="14"/>
      <c r="ID99" s="14">
        <v>30</v>
      </c>
      <c r="IE99" s="13" t="s">
        <v>94</v>
      </c>
    </row>
    <row r="100" spans="1:238" s="13" customFormat="1" ht="63">
      <c r="A100" s="52">
        <v>88</v>
      </c>
      <c r="B100" s="61" t="s">
        <v>74</v>
      </c>
      <c r="C100" s="52"/>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HZ100" s="14"/>
      <c r="IA100" s="14">
        <v>88</v>
      </c>
      <c r="IB100" s="14" t="s">
        <v>74</v>
      </c>
      <c r="IC100" s="14"/>
      <c r="ID100" s="14"/>
    </row>
    <row r="101" spans="1:239" s="13" customFormat="1" ht="15.75">
      <c r="A101" s="52">
        <v>89</v>
      </c>
      <c r="B101" s="61" t="s">
        <v>75</v>
      </c>
      <c r="C101" s="52"/>
      <c r="D101" s="47">
        <v>1255</v>
      </c>
      <c r="E101" s="48" t="s">
        <v>94</v>
      </c>
      <c r="F101" s="49">
        <v>81.32</v>
      </c>
      <c r="G101" s="53"/>
      <c r="H101" s="53"/>
      <c r="I101" s="54" t="s">
        <v>33</v>
      </c>
      <c r="J101" s="55">
        <f t="shared" si="0"/>
        <v>1</v>
      </c>
      <c r="K101" s="53" t="s">
        <v>34</v>
      </c>
      <c r="L101" s="53" t="s">
        <v>4</v>
      </c>
      <c r="M101" s="56"/>
      <c r="N101" s="57"/>
      <c r="O101" s="57"/>
      <c r="P101" s="58"/>
      <c r="Q101" s="57"/>
      <c r="R101" s="57"/>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0">
        <f t="shared" si="1"/>
        <v>102057</v>
      </c>
      <c r="BB101" s="59">
        <f t="shared" si="2"/>
        <v>102057</v>
      </c>
      <c r="BC101" s="51" t="str">
        <f t="shared" si="3"/>
        <v>INR  One Lakh Two Thousand  &amp;Fifty Seven  Only</v>
      </c>
      <c r="HZ101" s="14"/>
      <c r="IA101" s="14">
        <v>89</v>
      </c>
      <c r="IB101" s="14" t="s">
        <v>75</v>
      </c>
      <c r="IC101" s="14"/>
      <c r="ID101" s="14">
        <v>1255</v>
      </c>
      <c r="IE101" s="13" t="s">
        <v>94</v>
      </c>
    </row>
    <row r="102" spans="1:238" s="13" customFormat="1" ht="31.5">
      <c r="A102" s="52">
        <v>90</v>
      </c>
      <c r="B102" s="63" t="s">
        <v>153</v>
      </c>
      <c r="C102" s="52"/>
      <c r="D102" s="74"/>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6"/>
      <c r="HZ102" s="14"/>
      <c r="IA102" s="14">
        <v>90</v>
      </c>
      <c r="IB102" s="14" t="s">
        <v>153</v>
      </c>
      <c r="IC102" s="14"/>
      <c r="ID102" s="14"/>
    </row>
    <row r="103" spans="1:239" s="13" customFormat="1" ht="47.25">
      <c r="A103" s="52">
        <v>91</v>
      </c>
      <c r="B103" s="63" t="s">
        <v>154</v>
      </c>
      <c r="C103" s="52"/>
      <c r="D103" s="47">
        <v>15</v>
      </c>
      <c r="E103" s="48" t="s">
        <v>94</v>
      </c>
      <c r="F103" s="49">
        <v>142.35</v>
      </c>
      <c r="G103" s="53"/>
      <c r="H103" s="53"/>
      <c r="I103" s="54" t="s">
        <v>33</v>
      </c>
      <c r="J103" s="55">
        <f t="shared" si="0"/>
        <v>1</v>
      </c>
      <c r="K103" s="53" t="s">
        <v>34</v>
      </c>
      <c r="L103" s="53" t="s">
        <v>4</v>
      </c>
      <c r="M103" s="56"/>
      <c r="N103" s="57"/>
      <c r="O103" s="57"/>
      <c r="P103" s="58"/>
      <c r="Q103" s="57"/>
      <c r="R103" s="57"/>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0">
        <f t="shared" si="1"/>
        <v>2135</v>
      </c>
      <c r="BB103" s="59">
        <f t="shared" si="2"/>
        <v>2135</v>
      </c>
      <c r="BC103" s="51" t="str">
        <f t="shared" si="3"/>
        <v>INR  Two Thousand One Hundred &amp; Thirty Five  Only</v>
      </c>
      <c r="HZ103" s="14"/>
      <c r="IA103" s="14">
        <v>91</v>
      </c>
      <c r="IB103" s="14" t="s">
        <v>154</v>
      </c>
      <c r="IC103" s="14"/>
      <c r="ID103" s="14">
        <v>15</v>
      </c>
      <c r="IE103" s="13" t="s">
        <v>94</v>
      </c>
    </row>
    <row r="104" spans="1:238" s="13" customFormat="1" ht="31.5">
      <c r="A104" s="52">
        <v>92</v>
      </c>
      <c r="B104" s="61" t="s">
        <v>155</v>
      </c>
      <c r="C104" s="52"/>
      <c r="D104" s="74"/>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6"/>
      <c r="HZ104" s="14"/>
      <c r="IA104" s="14">
        <v>92</v>
      </c>
      <c r="IB104" s="14" t="s">
        <v>155</v>
      </c>
      <c r="IC104" s="14"/>
      <c r="ID104" s="14"/>
    </row>
    <row r="105" spans="1:239" s="13" customFormat="1" ht="15.75">
      <c r="A105" s="52">
        <v>93</v>
      </c>
      <c r="B105" s="61" t="s">
        <v>75</v>
      </c>
      <c r="C105" s="52"/>
      <c r="D105" s="47">
        <v>16</v>
      </c>
      <c r="E105" s="48" t="s">
        <v>94</v>
      </c>
      <c r="F105" s="49">
        <v>115.26</v>
      </c>
      <c r="G105" s="53"/>
      <c r="H105" s="53"/>
      <c r="I105" s="54" t="s">
        <v>33</v>
      </c>
      <c r="J105" s="55">
        <f t="shared" si="0"/>
        <v>1</v>
      </c>
      <c r="K105" s="53" t="s">
        <v>34</v>
      </c>
      <c r="L105" s="53" t="s">
        <v>4</v>
      </c>
      <c r="M105" s="56"/>
      <c r="N105" s="57"/>
      <c r="O105" s="57"/>
      <c r="P105" s="58"/>
      <c r="Q105" s="57"/>
      <c r="R105" s="57"/>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0">
        <f t="shared" si="1"/>
        <v>1844</v>
      </c>
      <c r="BB105" s="59">
        <f t="shared" si="2"/>
        <v>1844</v>
      </c>
      <c r="BC105" s="51" t="str">
        <f t="shared" si="3"/>
        <v>INR  One Thousand Eight Hundred &amp; Forty Four  Only</v>
      </c>
      <c r="HZ105" s="14"/>
      <c r="IA105" s="14">
        <v>93</v>
      </c>
      <c r="IB105" s="14" t="s">
        <v>75</v>
      </c>
      <c r="IC105" s="14"/>
      <c r="ID105" s="14">
        <v>16</v>
      </c>
      <c r="IE105" s="13" t="s">
        <v>94</v>
      </c>
    </row>
    <row r="106" spans="1:239" s="13" customFormat="1" ht="31.5">
      <c r="A106" s="52">
        <v>95</v>
      </c>
      <c r="B106" s="61" t="s">
        <v>157</v>
      </c>
      <c r="C106" s="52"/>
      <c r="D106" s="47">
        <v>3.2</v>
      </c>
      <c r="E106" s="48" t="s">
        <v>94</v>
      </c>
      <c r="F106" s="49">
        <v>167.82</v>
      </c>
      <c r="G106" s="53"/>
      <c r="H106" s="53"/>
      <c r="I106" s="54" t="s">
        <v>33</v>
      </c>
      <c r="J106" s="55">
        <f t="shared" si="0"/>
        <v>1</v>
      </c>
      <c r="K106" s="53" t="s">
        <v>34</v>
      </c>
      <c r="L106" s="53" t="s">
        <v>4</v>
      </c>
      <c r="M106" s="56"/>
      <c r="N106" s="57"/>
      <c r="O106" s="57"/>
      <c r="P106" s="58"/>
      <c r="Q106" s="57"/>
      <c r="R106" s="57"/>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0">
        <f t="shared" si="1"/>
        <v>537</v>
      </c>
      <c r="BB106" s="59">
        <f t="shared" si="2"/>
        <v>537</v>
      </c>
      <c r="BC106" s="51" t="str">
        <f t="shared" si="3"/>
        <v>INR  Five Hundred &amp; Thirty Seven  Only</v>
      </c>
      <c r="HZ106" s="14"/>
      <c r="IA106" s="14">
        <v>95</v>
      </c>
      <c r="IB106" s="14" t="s">
        <v>157</v>
      </c>
      <c r="IC106" s="14"/>
      <c r="ID106" s="14">
        <v>3.2</v>
      </c>
      <c r="IE106" s="13" t="s">
        <v>94</v>
      </c>
    </row>
    <row r="107" spans="1:239" s="13" customFormat="1" ht="63">
      <c r="A107" s="52">
        <v>96</v>
      </c>
      <c r="B107" s="61" t="s">
        <v>76</v>
      </c>
      <c r="C107" s="52"/>
      <c r="D107" s="47">
        <v>421</v>
      </c>
      <c r="E107" s="48" t="s">
        <v>94</v>
      </c>
      <c r="F107" s="49">
        <v>108.59</v>
      </c>
      <c r="G107" s="53"/>
      <c r="H107" s="53"/>
      <c r="I107" s="54" t="s">
        <v>33</v>
      </c>
      <c r="J107" s="55">
        <f t="shared" si="0"/>
        <v>1</v>
      </c>
      <c r="K107" s="53" t="s">
        <v>34</v>
      </c>
      <c r="L107" s="53" t="s">
        <v>4</v>
      </c>
      <c r="M107" s="56"/>
      <c r="N107" s="57"/>
      <c r="O107" s="57"/>
      <c r="P107" s="58"/>
      <c r="Q107" s="57"/>
      <c r="R107" s="57"/>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0">
        <f t="shared" si="1"/>
        <v>45716</v>
      </c>
      <c r="BB107" s="59">
        <f t="shared" si="2"/>
        <v>45716</v>
      </c>
      <c r="BC107" s="51" t="str">
        <f t="shared" si="3"/>
        <v>INR  Forty Five Thousand Seven Hundred &amp; Sixteen  Only</v>
      </c>
      <c r="HZ107" s="14"/>
      <c r="IA107" s="14">
        <v>96</v>
      </c>
      <c r="IB107" s="14" t="s">
        <v>76</v>
      </c>
      <c r="IC107" s="14"/>
      <c r="ID107" s="14">
        <v>421</v>
      </c>
      <c r="IE107" s="13" t="s">
        <v>94</v>
      </c>
    </row>
    <row r="108" spans="1:238" s="13" customFormat="1" ht="15.75">
      <c r="A108" s="52">
        <v>97</v>
      </c>
      <c r="B108" s="61" t="s">
        <v>151</v>
      </c>
      <c r="C108" s="52"/>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HZ108" s="14"/>
      <c r="IA108" s="14">
        <v>97</v>
      </c>
      <c r="IB108" s="14" t="s">
        <v>151</v>
      </c>
      <c r="IC108" s="14"/>
      <c r="ID108" s="14"/>
    </row>
    <row r="109" spans="1:239" s="13" customFormat="1" ht="15.75">
      <c r="A109" s="52">
        <v>98</v>
      </c>
      <c r="B109" s="61" t="s">
        <v>158</v>
      </c>
      <c r="C109" s="52"/>
      <c r="D109" s="47">
        <v>621</v>
      </c>
      <c r="E109" s="48" t="s">
        <v>94</v>
      </c>
      <c r="F109" s="49">
        <v>16.66</v>
      </c>
      <c r="G109" s="53"/>
      <c r="H109" s="53"/>
      <c r="I109" s="54" t="s">
        <v>33</v>
      </c>
      <c r="J109" s="55">
        <f t="shared" si="0"/>
        <v>1</v>
      </c>
      <c r="K109" s="53" t="s">
        <v>34</v>
      </c>
      <c r="L109" s="53" t="s">
        <v>4</v>
      </c>
      <c r="M109" s="56"/>
      <c r="N109" s="57"/>
      <c r="O109" s="57"/>
      <c r="P109" s="58"/>
      <c r="Q109" s="57"/>
      <c r="R109" s="57"/>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0">
        <f t="shared" si="1"/>
        <v>10346</v>
      </c>
      <c r="BB109" s="59">
        <f t="shared" si="2"/>
        <v>10346</v>
      </c>
      <c r="BC109" s="51" t="str">
        <f t="shared" si="3"/>
        <v>INR  Ten Thousand Three Hundred &amp; Forty Six  Only</v>
      </c>
      <c r="HZ109" s="14"/>
      <c r="IA109" s="14">
        <v>98</v>
      </c>
      <c r="IB109" s="14" t="s">
        <v>158</v>
      </c>
      <c r="IC109" s="14"/>
      <c r="ID109" s="14">
        <v>621</v>
      </c>
      <c r="IE109" s="13" t="s">
        <v>94</v>
      </c>
    </row>
    <row r="110" spans="1:239" s="13" customFormat="1" ht="47.25">
      <c r="A110" s="52">
        <v>99</v>
      </c>
      <c r="B110" s="61" t="s">
        <v>159</v>
      </c>
      <c r="C110" s="52"/>
      <c r="D110" s="47">
        <v>621</v>
      </c>
      <c r="E110" s="48" t="s">
        <v>94</v>
      </c>
      <c r="F110" s="49">
        <v>14.34</v>
      </c>
      <c r="G110" s="53"/>
      <c r="H110" s="53"/>
      <c r="I110" s="54" t="s">
        <v>33</v>
      </c>
      <c r="J110" s="55">
        <f t="shared" si="0"/>
        <v>1</v>
      </c>
      <c r="K110" s="53" t="s">
        <v>34</v>
      </c>
      <c r="L110" s="53" t="s">
        <v>4</v>
      </c>
      <c r="M110" s="56"/>
      <c r="N110" s="57"/>
      <c r="O110" s="57"/>
      <c r="P110" s="58"/>
      <c r="Q110" s="57"/>
      <c r="R110" s="57"/>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0">
        <f t="shared" si="1"/>
        <v>8905</v>
      </c>
      <c r="BB110" s="59">
        <f t="shared" si="2"/>
        <v>8905</v>
      </c>
      <c r="BC110" s="51" t="str">
        <f t="shared" si="3"/>
        <v>INR  Eight Thousand Nine Hundred &amp; Five  Only</v>
      </c>
      <c r="HZ110" s="14"/>
      <c r="IA110" s="14">
        <v>99</v>
      </c>
      <c r="IB110" s="14" t="s">
        <v>159</v>
      </c>
      <c r="IC110" s="14"/>
      <c r="ID110" s="14">
        <v>621</v>
      </c>
      <c r="IE110" s="13" t="s">
        <v>94</v>
      </c>
    </row>
    <row r="111" spans="1:238" s="13" customFormat="1" ht="47.25">
      <c r="A111" s="52">
        <v>100</v>
      </c>
      <c r="B111" s="61" t="s">
        <v>77</v>
      </c>
      <c r="C111" s="52"/>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HZ111" s="14"/>
      <c r="IA111" s="14">
        <v>100</v>
      </c>
      <c r="IB111" s="14" t="s">
        <v>77</v>
      </c>
      <c r="IC111" s="14"/>
      <c r="ID111" s="14"/>
    </row>
    <row r="112" spans="1:239" s="13" customFormat="1" ht="15.75">
      <c r="A112" s="52">
        <v>101</v>
      </c>
      <c r="B112" s="61" t="s">
        <v>78</v>
      </c>
      <c r="C112" s="52"/>
      <c r="D112" s="47">
        <v>20</v>
      </c>
      <c r="E112" s="48" t="s">
        <v>94</v>
      </c>
      <c r="F112" s="49">
        <v>49.8</v>
      </c>
      <c r="G112" s="53"/>
      <c r="H112" s="53"/>
      <c r="I112" s="54" t="s">
        <v>33</v>
      </c>
      <c r="J112" s="55">
        <f t="shared" si="0"/>
        <v>1</v>
      </c>
      <c r="K112" s="53" t="s">
        <v>34</v>
      </c>
      <c r="L112" s="53" t="s">
        <v>4</v>
      </c>
      <c r="M112" s="56"/>
      <c r="N112" s="57"/>
      <c r="O112" s="57"/>
      <c r="P112" s="58"/>
      <c r="Q112" s="57"/>
      <c r="R112" s="57"/>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0">
        <f t="shared" si="1"/>
        <v>996</v>
      </c>
      <c r="BB112" s="59">
        <f t="shared" si="2"/>
        <v>996</v>
      </c>
      <c r="BC112" s="51" t="str">
        <f t="shared" si="3"/>
        <v>INR  Nine Hundred &amp; Ninety Six  Only</v>
      </c>
      <c r="HZ112" s="14"/>
      <c r="IA112" s="14">
        <v>101</v>
      </c>
      <c r="IB112" s="14" t="s">
        <v>78</v>
      </c>
      <c r="IC112" s="14"/>
      <c r="ID112" s="14">
        <v>20</v>
      </c>
      <c r="IE112" s="13" t="s">
        <v>94</v>
      </c>
    </row>
    <row r="113" spans="1:239" s="13" customFormat="1" ht="63">
      <c r="A113" s="52">
        <v>102</v>
      </c>
      <c r="B113" s="61" t="s">
        <v>160</v>
      </c>
      <c r="C113" s="52"/>
      <c r="D113" s="47">
        <v>421</v>
      </c>
      <c r="E113" s="48" t="s">
        <v>94</v>
      </c>
      <c r="F113" s="49">
        <v>18.28</v>
      </c>
      <c r="G113" s="53"/>
      <c r="H113" s="53"/>
      <c r="I113" s="54" t="s">
        <v>33</v>
      </c>
      <c r="J113" s="55">
        <f t="shared" si="0"/>
        <v>1</v>
      </c>
      <c r="K113" s="53" t="s">
        <v>34</v>
      </c>
      <c r="L113" s="53" t="s">
        <v>4</v>
      </c>
      <c r="M113" s="56"/>
      <c r="N113" s="57"/>
      <c r="O113" s="57"/>
      <c r="P113" s="58"/>
      <c r="Q113" s="57"/>
      <c r="R113" s="57"/>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0">
        <f t="shared" si="1"/>
        <v>7696</v>
      </c>
      <c r="BB113" s="59">
        <f t="shared" si="2"/>
        <v>7696</v>
      </c>
      <c r="BC113" s="51" t="str">
        <f t="shared" si="3"/>
        <v>INR  Seven Thousand Six Hundred &amp; Ninety Six  Only</v>
      </c>
      <c r="HZ113" s="14"/>
      <c r="IA113" s="14">
        <v>102</v>
      </c>
      <c r="IB113" s="14" t="s">
        <v>160</v>
      </c>
      <c r="IC113" s="14"/>
      <c r="ID113" s="14">
        <v>421</v>
      </c>
      <c r="IE113" s="13" t="s">
        <v>94</v>
      </c>
    </row>
    <row r="114" spans="1:238" s="13" customFormat="1" ht="31.5">
      <c r="A114" s="52">
        <v>103</v>
      </c>
      <c r="B114" s="61" t="s">
        <v>156</v>
      </c>
      <c r="C114" s="52"/>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6"/>
      <c r="HZ114" s="14"/>
      <c r="IA114" s="14">
        <v>103</v>
      </c>
      <c r="IB114" s="14" t="s">
        <v>156</v>
      </c>
      <c r="IC114" s="14"/>
      <c r="ID114" s="14"/>
    </row>
    <row r="115" spans="1:239" s="13" customFormat="1" ht="31.5">
      <c r="A115" s="52">
        <v>104</v>
      </c>
      <c r="B115" s="61" t="s">
        <v>161</v>
      </c>
      <c r="C115" s="52"/>
      <c r="D115" s="47">
        <v>634</v>
      </c>
      <c r="E115" s="48" t="s">
        <v>94</v>
      </c>
      <c r="F115" s="49">
        <v>75.89</v>
      </c>
      <c r="G115" s="53"/>
      <c r="H115" s="53"/>
      <c r="I115" s="54" t="s">
        <v>33</v>
      </c>
      <c r="J115" s="55">
        <f t="shared" si="0"/>
        <v>1</v>
      </c>
      <c r="K115" s="53" t="s">
        <v>34</v>
      </c>
      <c r="L115" s="53" t="s">
        <v>4</v>
      </c>
      <c r="M115" s="56"/>
      <c r="N115" s="57"/>
      <c r="O115" s="57"/>
      <c r="P115" s="58"/>
      <c r="Q115" s="57"/>
      <c r="R115" s="57"/>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0">
        <f t="shared" si="1"/>
        <v>48114</v>
      </c>
      <c r="BB115" s="59">
        <f t="shared" si="2"/>
        <v>48114</v>
      </c>
      <c r="BC115" s="51" t="str">
        <f t="shared" si="3"/>
        <v>INR  Forty Eight Thousand One Hundred &amp; Fourteen  Only</v>
      </c>
      <c r="HZ115" s="14"/>
      <c r="IA115" s="14">
        <v>104</v>
      </c>
      <c r="IB115" s="14" t="s">
        <v>161</v>
      </c>
      <c r="IC115" s="14"/>
      <c r="ID115" s="14">
        <v>634</v>
      </c>
      <c r="IE115" s="13" t="s">
        <v>94</v>
      </c>
    </row>
    <row r="116" spans="1:238" s="13" customFormat="1" ht="31.5">
      <c r="A116" s="52">
        <v>105</v>
      </c>
      <c r="B116" s="61" t="s">
        <v>162</v>
      </c>
      <c r="C116" s="52"/>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HZ116" s="14"/>
      <c r="IA116" s="14">
        <v>105</v>
      </c>
      <c r="IB116" s="14" t="s">
        <v>162</v>
      </c>
      <c r="IC116" s="14"/>
      <c r="ID116" s="14"/>
    </row>
    <row r="117" spans="1:239" s="13" customFormat="1" ht="31.5">
      <c r="A117" s="52">
        <v>106</v>
      </c>
      <c r="B117" s="61" t="s">
        <v>163</v>
      </c>
      <c r="C117" s="52"/>
      <c r="D117" s="47">
        <v>190</v>
      </c>
      <c r="E117" s="48" t="s">
        <v>94</v>
      </c>
      <c r="F117" s="49">
        <v>64.97</v>
      </c>
      <c r="G117" s="53"/>
      <c r="H117" s="53"/>
      <c r="I117" s="54" t="s">
        <v>33</v>
      </c>
      <c r="J117" s="55">
        <f t="shared" si="0"/>
        <v>1</v>
      </c>
      <c r="K117" s="53" t="s">
        <v>34</v>
      </c>
      <c r="L117" s="53" t="s">
        <v>4</v>
      </c>
      <c r="M117" s="56"/>
      <c r="N117" s="57"/>
      <c r="O117" s="57"/>
      <c r="P117" s="58"/>
      <c r="Q117" s="57"/>
      <c r="R117" s="57"/>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0">
        <f t="shared" si="1"/>
        <v>12344</v>
      </c>
      <c r="BB117" s="59">
        <f t="shared" si="2"/>
        <v>12344</v>
      </c>
      <c r="BC117" s="51" t="str">
        <f t="shared" si="3"/>
        <v>INR  Twelve Thousand Three Hundred &amp; Forty Four  Only</v>
      </c>
      <c r="HZ117" s="14"/>
      <c r="IA117" s="14">
        <v>106</v>
      </c>
      <c r="IB117" s="14" t="s">
        <v>163</v>
      </c>
      <c r="IC117" s="14"/>
      <c r="ID117" s="14">
        <v>190</v>
      </c>
      <c r="IE117" s="13" t="s">
        <v>94</v>
      </c>
    </row>
    <row r="118" spans="1:238" s="13" customFormat="1" ht="15.75">
      <c r="A118" s="52">
        <v>107</v>
      </c>
      <c r="B118" s="62" t="s">
        <v>164</v>
      </c>
      <c r="C118" s="52"/>
      <c r="D118" s="74"/>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6"/>
      <c r="HZ118" s="14"/>
      <c r="IA118" s="14">
        <v>107</v>
      </c>
      <c r="IB118" s="14" t="s">
        <v>164</v>
      </c>
      <c r="IC118" s="14"/>
      <c r="ID118" s="14"/>
    </row>
    <row r="119" spans="1:238" s="13" customFormat="1" ht="94.5">
      <c r="A119" s="52">
        <v>108</v>
      </c>
      <c r="B119" s="61" t="s">
        <v>165</v>
      </c>
      <c r="C119" s="52"/>
      <c r="D119" s="74"/>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6"/>
      <c r="HZ119" s="14"/>
      <c r="IA119" s="14">
        <v>108</v>
      </c>
      <c r="IB119" s="14" t="s">
        <v>165</v>
      </c>
      <c r="IC119" s="14"/>
      <c r="ID119" s="14"/>
    </row>
    <row r="120" spans="1:239" s="13" customFormat="1" ht="31.5">
      <c r="A120" s="52">
        <v>109</v>
      </c>
      <c r="B120" s="61" t="s">
        <v>166</v>
      </c>
      <c r="C120" s="52"/>
      <c r="D120" s="47">
        <v>20</v>
      </c>
      <c r="E120" s="48" t="s">
        <v>94</v>
      </c>
      <c r="F120" s="49">
        <v>419.11</v>
      </c>
      <c r="G120" s="53"/>
      <c r="H120" s="53"/>
      <c r="I120" s="54" t="s">
        <v>33</v>
      </c>
      <c r="J120" s="55">
        <f t="shared" si="0"/>
        <v>1</v>
      </c>
      <c r="K120" s="53" t="s">
        <v>34</v>
      </c>
      <c r="L120" s="53" t="s">
        <v>4</v>
      </c>
      <c r="M120" s="56"/>
      <c r="N120" s="57"/>
      <c r="O120" s="57"/>
      <c r="P120" s="58"/>
      <c r="Q120" s="57"/>
      <c r="R120" s="57"/>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0">
        <f t="shared" si="1"/>
        <v>8382</v>
      </c>
      <c r="BB120" s="59">
        <f t="shared" si="2"/>
        <v>8382</v>
      </c>
      <c r="BC120" s="51" t="str">
        <f t="shared" si="3"/>
        <v>INR  Eight Thousand Three Hundred &amp; Eighty Two  Only</v>
      </c>
      <c r="HZ120" s="14"/>
      <c r="IA120" s="14">
        <v>109</v>
      </c>
      <c r="IB120" s="14" t="s">
        <v>166</v>
      </c>
      <c r="IC120" s="14"/>
      <c r="ID120" s="14">
        <v>20</v>
      </c>
      <c r="IE120" s="13" t="s">
        <v>94</v>
      </c>
    </row>
    <row r="121" spans="1:238" s="13" customFormat="1" ht="141.75">
      <c r="A121" s="52">
        <v>110</v>
      </c>
      <c r="B121" s="61" t="s">
        <v>167</v>
      </c>
      <c r="C121" s="52"/>
      <c r="D121" s="74"/>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6"/>
      <c r="HZ121" s="14"/>
      <c r="IA121" s="14">
        <v>110</v>
      </c>
      <c r="IB121" s="14" t="s">
        <v>167</v>
      </c>
      <c r="IC121" s="14"/>
      <c r="ID121" s="14"/>
    </row>
    <row r="122" spans="1:239" s="13" customFormat="1" ht="15.75">
      <c r="A122" s="52">
        <v>111</v>
      </c>
      <c r="B122" s="61" t="s">
        <v>168</v>
      </c>
      <c r="C122" s="52"/>
      <c r="D122" s="47">
        <v>2</v>
      </c>
      <c r="E122" s="48" t="s">
        <v>96</v>
      </c>
      <c r="F122" s="49">
        <v>831.26</v>
      </c>
      <c r="G122" s="53"/>
      <c r="H122" s="53"/>
      <c r="I122" s="54" t="s">
        <v>33</v>
      </c>
      <c r="J122" s="55">
        <f t="shared" si="0"/>
        <v>1</v>
      </c>
      <c r="K122" s="53" t="s">
        <v>34</v>
      </c>
      <c r="L122" s="53" t="s">
        <v>4</v>
      </c>
      <c r="M122" s="56"/>
      <c r="N122" s="57"/>
      <c r="O122" s="57"/>
      <c r="P122" s="58"/>
      <c r="Q122" s="57"/>
      <c r="R122" s="57"/>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0">
        <f t="shared" si="1"/>
        <v>1663</v>
      </c>
      <c r="BB122" s="59">
        <f t="shared" si="2"/>
        <v>1663</v>
      </c>
      <c r="BC122" s="51" t="str">
        <f t="shared" si="3"/>
        <v>INR  One Thousand Six Hundred &amp; Sixty Three  Only</v>
      </c>
      <c r="HZ122" s="14"/>
      <c r="IA122" s="14">
        <v>111</v>
      </c>
      <c r="IB122" s="14" t="s">
        <v>168</v>
      </c>
      <c r="IC122" s="14"/>
      <c r="ID122" s="14">
        <v>2</v>
      </c>
      <c r="IE122" s="13" t="s">
        <v>96</v>
      </c>
    </row>
    <row r="123" spans="1:239" s="13" customFormat="1" ht="31.5">
      <c r="A123" s="52">
        <v>112</v>
      </c>
      <c r="B123" s="61" t="s">
        <v>169</v>
      </c>
      <c r="C123" s="52"/>
      <c r="D123" s="47">
        <v>100</v>
      </c>
      <c r="E123" s="48" t="s">
        <v>94</v>
      </c>
      <c r="F123" s="49">
        <v>2.18</v>
      </c>
      <c r="G123" s="53"/>
      <c r="H123" s="53"/>
      <c r="I123" s="54" t="s">
        <v>33</v>
      </c>
      <c r="J123" s="55">
        <f t="shared" si="0"/>
        <v>1</v>
      </c>
      <c r="K123" s="53" t="s">
        <v>34</v>
      </c>
      <c r="L123" s="53" t="s">
        <v>4</v>
      </c>
      <c r="M123" s="56"/>
      <c r="N123" s="57"/>
      <c r="O123" s="57"/>
      <c r="P123" s="58"/>
      <c r="Q123" s="57"/>
      <c r="R123" s="57"/>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0">
        <f t="shared" si="1"/>
        <v>218</v>
      </c>
      <c r="BB123" s="59">
        <f t="shared" si="2"/>
        <v>218</v>
      </c>
      <c r="BC123" s="51" t="str">
        <f t="shared" si="3"/>
        <v>INR  Two Hundred &amp; Eighteen  Only</v>
      </c>
      <c r="HZ123" s="14"/>
      <c r="IA123" s="14">
        <v>112</v>
      </c>
      <c r="IB123" s="14" t="s">
        <v>169</v>
      </c>
      <c r="IC123" s="14"/>
      <c r="ID123" s="14">
        <v>100</v>
      </c>
      <c r="IE123" s="13" t="s">
        <v>94</v>
      </c>
    </row>
    <row r="124" spans="1:239" s="13" customFormat="1" ht="78.75">
      <c r="A124" s="52">
        <v>113</v>
      </c>
      <c r="B124" s="61" t="s">
        <v>170</v>
      </c>
      <c r="C124" s="52"/>
      <c r="D124" s="47">
        <v>6</v>
      </c>
      <c r="E124" s="48" t="s">
        <v>96</v>
      </c>
      <c r="F124" s="49">
        <v>250.58</v>
      </c>
      <c r="G124" s="53"/>
      <c r="H124" s="53"/>
      <c r="I124" s="54" t="s">
        <v>33</v>
      </c>
      <c r="J124" s="55">
        <f t="shared" si="0"/>
        <v>1</v>
      </c>
      <c r="K124" s="53" t="s">
        <v>34</v>
      </c>
      <c r="L124" s="53" t="s">
        <v>4</v>
      </c>
      <c r="M124" s="56"/>
      <c r="N124" s="57"/>
      <c r="O124" s="57"/>
      <c r="P124" s="58"/>
      <c r="Q124" s="57"/>
      <c r="R124" s="57"/>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0">
        <f t="shared" si="1"/>
        <v>1503</v>
      </c>
      <c r="BB124" s="59">
        <f t="shared" si="2"/>
        <v>1503</v>
      </c>
      <c r="BC124" s="51" t="str">
        <f t="shared" si="3"/>
        <v>INR  One Thousand Five Hundred &amp; Three  Only</v>
      </c>
      <c r="HZ124" s="14"/>
      <c r="IA124" s="14">
        <v>113</v>
      </c>
      <c r="IB124" s="14" t="s">
        <v>170</v>
      </c>
      <c r="IC124" s="14"/>
      <c r="ID124" s="14">
        <v>6</v>
      </c>
      <c r="IE124" s="13" t="s">
        <v>96</v>
      </c>
    </row>
    <row r="125" spans="1:239" s="13" customFormat="1" ht="15.75">
      <c r="A125" s="52">
        <v>114</v>
      </c>
      <c r="B125" s="63" t="s">
        <v>171</v>
      </c>
      <c r="C125" s="52"/>
      <c r="D125" s="47">
        <v>2</v>
      </c>
      <c r="E125" s="48" t="s">
        <v>96</v>
      </c>
      <c r="F125" s="49">
        <v>1319.86</v>
      </c>
      <c r="G125" s="53"/>
      <c r="H125" s="53"/>
      <c r="I125" s="54" t="s">
        <v>33</v>
      </c>
      <c r="J125" s="55">
        <f t="shared" si="0"/>
        <v>1</v>
      </c>
      <c r="K125" s="53" t="s">
        <v>34</v>
      </c>
      <c r="L125" s="53" t="s">
        <v>4</v>
      </c>
      <c r="M125" s="56"/>
      <c r="N125" s="57"/>
      <c r="O125" s="57"/>
      <c r="P125" s="58"/>
      <c r="Q125" s="57"/>
      <c r="R125" s="57"/>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0">
        <f t="shared" si="1"/>
        <v>2640</v>
      </c>
      <c r="BB125" s="59">
        <f t="shared" si="2"/>
        <v>2640</v>
      </c>
      <c r="BC125" s="51" t="str">
        <f t="shared" si="3"/>
        <v>INR  Two Thousand Six Hundred &amp; Forty  Only</v>
      </c>
      <c r="HZ125" s="14"/>
      <c r="IA125" s="14">
        <v>114</v>
      </c>
      <c r="IB125" s="14" t="s">
        <v>171</v>
      </c>
      <c r="IC125" s="14"/>
      <c r="ID125" s="14">
        <v>2</v>
      </c>
      <c r="IE125" s="13" t="s">
        <v>96</v>
      </c>
    </row>
    <row r="126" spans="1:239" s="13" customFormat="1" ht="31.5">
      <c r="A126" s="52">
        <v>115</v>
      </c>
      <c r="B126" s="63" t="s">
        <v>169</v>
      </c>
      <c r="C126" s="52"/>
      <c r="D126" s="47">
        <v>36</v>
      </c>
      <c r="E126" s="48" t="s">
        <v>94</v>
      </c>
      <c r="F126" s="49">
        <v>2.5</v>
      </c>
      <c r="G126" s="53"/>
      <c r="H126" s="53"/>
      <c r="I126" s="54" t="s">
        <v>33</v>
      </c>
      <c r="J126" s="55">
        <f t="shared" si="0"/>
        <v>1</v>
      </c>
      <c r="K126" s="53" t="s">
        <v>34</v>
      </c>
      <c r="L126" s="53" t="s">
        <v>4</v>
      </c>
      <c r="M126" s="56"/>
      <c r="N126" s="57"/>
      <c r="O126" s="57"/>
      <c r="P126" s="58"/>
      <c r="Q126" s="57"/>
      <c r="R126" s="57"/>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0">
        <f t="shared" si="1"/>
        <v>90</v>
      </c>
      <c r="BB126" s="59">
        <f t="shared" si="2"/>
        <v>90</v>
      </c>
      <c r="BC126" s="51" t="str">
        <f t="shared" si="3"/>
        <v>INR  Ninety Only</v>
      </c>
      <c r="HZ126" s="14"/>
      <c r="IA126" s="14">
        <v>115</v>
      </c>
      <c r="IB126" s="14" t="s">
        <v>169</v>
      </c>
      <c r="IC126" s="14"/>
      <c r="ID126" s="14">
        <v>36</v>
      </c>
      <c r="IE126" s="13" t="s">
        <v>94</v>
      </c>
    </row>
    <row r="127" spans="1:238" s="13" customFormat="1" ht="15.75">
      <c r="A127" s="52">
        <v>116</v>
      </c>
      <c r="B127" s="62" t="s">
        <v>79</v>
      </c>
      <c r="C127" s="52"/>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HZ127" s="14"/>
      <c r="IA127" s="14">
        <v>116</v>
      </c>
      <c r="IB127" s="14" t="s">
        <v>79</v>
      </c>
      <c r="IC127" s="14"/>
      <c r="ID127" s="14"/>
    </row>
    <row r="128" spans="1:238" s="13" customFormat="1" ht="47.25">
      <c r="A128" s="52">
        <v>117</v>
      </c>
      <c r="B128" s="61" t="s">
        <v>172</v>
      </c>
      <c r="C128" s="52"/>
      <c r="D128" s="74"/>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6"/>
      <c r="HZ128" s="14"/>
      <c r="IA128" s="14">
        <v>117</v>
      </c>
      <c r="IB128" s="14" t="s">
        <v>172</v>
      </c>
      <c r="IC128" s="14"/>
      <c r="ID128" s="14"/>
    </row>
    <row r="129" spans="1:239" s="13" customFormat="1" ht="15.75">
      <c r="A129" s="52">
        <v>118</v>
      </c>
      <c r="B129" s="61" t="s">
        <v>173</v>
      </c>
      <c r="C129" s="52"/>
      <c r="D129" s="47">
        <v>1.51</v>
      </c>
      <c r="E129" s="48" t="s">
        <v>93</v>
      </c>
      <c r="F129" s="49">
        <v>1759.84</v>
      </c>
      <c r="G129" s="53"/>
      <c r="H129" s="53"/>
      <c r="I129" s="54" t="s">
        <v>33</v>
      </c>
      <c r="J129" s="55">
        <f t="shared" si="0"/>
        <v>1</v>
      </c>
      <c r="K129" s="53" t="s">
        <v>34</v>
      </c>
      <c r="L129" s="53" t="s">
        <v>4</v>
      </c>
      <c r="M129" s="56"/>
      <c r="N129" s="57"/>
      <c r="O129" s="57"/>
      <c r="P129" s="58"/>
      <c r="Q129" s="57"/>
      <c r="R129" s="57"/>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0">
        <f t="shared" si="1"/>
        <v>2657</v>
      </c>
      <c r="BB129" s="59">
        <f t="shared" si="2"/>
        <v>2657</v>
      </c>
      <c r="BC129" s="51" t="str">
        <f t="shared" si="3"/>
        <v>INR  Two Thousand Six Hundred &amp; Fifty Seven  Only</v>
      </c>
      <c r="HZ129" s="14"/>
      <c r="IA129" s="14">
        <v>118</v>
      </c>
      <c r="IB129" s="14" t="s">
        <v>173</v>
      </c>
      <c r="IC129" s="14"/>
      <c r="ID129" s="14">
        <v>1.51</v>
      </c>
      <c r="IE129" s="13" t="s">
        <v>93</v>
      </c>
    </row>
    <row r="130" spans="1:239" s="13" customFormat="1" ht="15.75">
      <c r="A130" s="52">
        <v>119</v>
      </c>
      <c r="B130" s="61" t="s">
        <v>174</v>
      </c>
      <c r="C130" s="52"/>
      <c r="D130" s="47">
        <v>0.3</v>
      </c>
      <c r="E130" s="48" t="s">
        <v>93</v>
      </c>
      <c r="F130" s="49">
        <v>1086.89</v>
      </c>
      <c r="G130" s="53"/>
      <c r="H130" s="53"/>
      <c r="I130" s="54" t="s">
        <v>33</v>
      </c>
      <c r="J130" s="55">
        <f t="shared" si="0"/>
        <v>1</v>
      </c>
      <c r="K130" s="53" t="s">
        <v>34</v>
      </c>
      <c r="L130" s="53" t="s">
        <v>4</v>
      </c>
      <c r="M130" s="56"/>
      <c r="N130" s="57"/>
      <c r="O130" s="57"/>
      <c r="P130" s="58"/>
      <c r="Q130" s="57"/>
      <c r="R130" s="57"/>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0">
        <f t="shared" si="1"/>
        <v>326</v>
      </c>
      <c r="BB130" s="59">
        <f t="shared" si="2"/>
        <v>326</v>
      </c>
      <c r="BC130" s="51" t="str">
        <f t="shared" si="3"/>
        <v>INR  Three Hundred &amp; Twenty Six  Only</v>
      </c>
      <c r="HZ130" s="14"/>
      <c r="IA130" s="14">
        <v>119</v>
      </c>
      <c r="IB130" s="14" t="s">
        <v>174</v>
      </c>
      <c r="IC130" s="14"/>
      <c r="ID130" s="14">
        <v>0.3</v>
      </c>
      <c r="IE130" s="13" t="s">
        <v>93</v>
      </c>
    </row>
    <row r="131" spans="1:239" s="13" customFormat="1" ht="47.25">
      <c r="A131" s="52">
        <v>120</v>
      </c>
      <c r="B131" s="63" t="s">
        <v>175</v>
      </c>
      <c r="C131" s="52"/>
      <c r="D131" s="47">
        <v>3.77</v>
      </c>
      <c r="E131" s="48" t="s">
        <v>93</v>
      </c>
      <c r="F131" s="49">
        <v>2296.76</v>
      </c>
      <c r="G131" s="53"/>
      <c r="H131" s="53"/>
      <c r="I131" s="54" t="s">
        <v>33</v>
      </c>
      <c r="J131" s="55">
        <f t="shared" si="0"/>
        <v>1</v>
      </c>
      <c r="K131" s="53" t="s">
        <v>34</v>
      </c>
      <c r="L131" s="53" t="s">
        <v>4</v>
      </c>
      <c r="M131" s="56"/>
      <c r="N131" s="57"/>
      <c r="O131" s="57"/>
      <c r="P131" s="58"/>
      <c r="Q131" s="57"/>
      <c r="R131" s="57"/>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0">
        <f t="shared" si="1"/>
        <v>8659</v>
      </c>
      <c r="BB131" s="59">
        <f t="shared" si="2"/>
        <v>8659</v>
      </c>
      <c r="BC131" s="51" t="str">
        <f t="shared" si="3"/>
        <v>INR  Eight Thousand Six Hundred &amp; Fifty Nine  Only</v>
      </c>
      <c r="HZ131" s="14"/>
      <c r="IA131" s="14">
        <v>120</v>
      </c>
      <c r="IB131" s="14" t="s">
        <v>175</v>
      </c>
      <c r="IC131" s="14"/>
      <c r="ID131" s="14">
        <v>3.77</v>
      </c>
      <c r="IE131" s="13" t="s">
        <v>93</v>
      </c>
    </row>
    <row r="132" spans="1:239" s="13" customFormat="1" ht="63">
      <c r="A132" s="52">
        <v>121</v>
      </c>
      <c r="B132" s="61" t="s">
        <v>176</v>
      </c>
      <c r="C132" s="52"/>
      <c r="D132" s="47">
        <v>0.4</v>
      </c>
      <c r="E132" s="48" t="s">
        <v>93</v>
      </c>
      <c r="F132" s="49">
        <v>2567.38</v>
      </c>
      <c r="G132" s="53"/>
      <c r="H132" s="53"/>
      <c r="I132" s="54" t="s">
        <v>33</v>
      </c>
      <c r="J132" s="55">
        <f t="shared" si="0"/>
        <v>1</v>
      </c>
      <c r="K132" s="53" t="s">
        <v>34</v>
      </c>
      <c r="L132" s="53" t="s">
        <v>4</v>
      </c>
      <c r="M132" s="56"/>
      <c r="N132" s="57"/>
      <c r="O132" s="57"/>
      <c r="P132" s="58"/>
      <c r="Q132" s="57"/>
      <c r="R132" s="57"/>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0">
        <f t="shared" si="1"/>
        <v>1027</v>
      </c>
      <c r="BB132" s="59">
        <f t="shared" si="2"/>
        <v>1027</v>
      </c>
      <c r="BC132" s="51" t="str">
        <f t="shared" si="3"/>
        <v>INR  One Thousand  &amp;Twenty Seven  Only</v>
      </c>
      <c r="HZ132" s="14"/>
      <c r="IA132" s="14">
        <v>121</v>
      </c>
      <c r="IB132" s="14" t="s">
        <v>176</v>
      </c>
      <c r="IC132" s="14"/>
      <c r="ID132" s="14">
        <v>0.4</v>
      </c>
      <c r="IE132" s="13" t="s">
        <v>93</v>
      </c>
    </row>
    <row r="133" spans="1:239" s="13" customFormat="1" ht="63">
      <c r="A133" s="52">
        <v>122</v>
      </c>
      <c r="B133" s="61" t="s">
        <v>177</v>
      </c>
      <c r="C133" s="52"/>
      <c r="D133" s="47">
        <v>0.8</v>
      </c>
      <c r="E133" s="48" t="s">
        <v>94</v>
      </c>
      <c r="F133" s="49">
        <v>830.43</v>
      </c>
      <c r="G133" s="53"/>
      <c r="H133" s="53"/>
      <c r="I133" s="54" t="s">
        <v>33</v>
      </c>
      <c r="J133" s="55">
        <f t="shared" si="0"/>
        <v>1</v>
      </c>
      <c r="K133" s="53" t="s">
        <v>34</v>
      </c>
      <c r="L133" s="53" t="s">
        <v>4</v>
      </c>
      <c r="M133" s="56"/>
      <c r="N133" s="57"/>
      <c r="O133" s="57"/>
      <c r="P133" s="58"/>
      <c r="Q133" s="57"/>
      <c r="R133" s="57"/>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0">
        <f t="shared" si="1"/>
        <v>664</v>
      </c>
      <c r="BB133" s="59">
        <f t="shared" si="2"/>
        <v>664</v>
      </c>
      <c r="BC133" s="51" t="str">
        <f t="shared" si="3"/>
        <v>INR  Six Hundred &amp; Sixty Four  Only</v>
      </c>
      <c r="HZ133" s="14"/>
      <c r="IA133" s="14">
        <v>122</v>
      </c>
      <c r="IB133" s="14" t="s">
        <v>177</v>
      </c>
      <c r="IC133" s="14"/>
      <c r="ID133" s="14">
        <v>0.8</v>
      </c>
      <c r="IE133" s="13" t="s">
        <v>94</v>
      </c>
    </row>
    <row r="134" spans="1:238" s="13" customFormat="1" ht="63">
      <c r="A134" s="52">
        <v>123</v>
      </c>
      <c r="B134" s="61" t="s">
        <v>178</v>
      </c>
      <c r="C134" s="52"/>
      <c r="D134" s="74"/>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6"/>
      <c r="HZ134" s="14"/>
      <c r="IA134" s="14">
        <v>123</v>
      </c>
      <c r="IB134" s="14" t="s">
        <v>178</v>
      </c>
      <c r="IC134" s="14"/>
      <c r="ID134" s="14"/>
    </row>
    <row r="135" spans="1:239" s="13" customFormat="1" ht="15.75">
      <c r="A135" s="52">
        <v>124</v>
      </c>
      <c r="B135" s="61" t="s">
        <v>179</v>
      </c>
      <c r="C135" s="52"/>
      <c r="D135" s="47">
        <v>0.4</v>
      </c>
      <c r="E135" s="48" t="s">
        <v>93</v>
      </c>
      <c r="F135" s="49">
        <v>1489.22</v>
      </c>
      <c r="G135" s="53"/>
      <c r="H135" s="53"/>
      <c r="I135" s="54" t="s">
        <v>33</v>
      </c>
      <c r="J135" s="55">
        <f t="shared" si="0"/>
        <v>1</v>
      </c>
      <c r="K135" s="53" t="s">
        <v>34</v>
      </c>
      <c r="L135" s="53" t="s">
        <v>4</v>
      </c>
      <c r="M135" s="56"/>
      <c r="N135" s="57"/>
      <c r="O135" s="57"/>
      <c r="P135" s="58"/>
      <c r="Q135" s="57"/>
      <c r="R135" s="57"/>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0">
        <f t="shared" si="1"/>
        <v>596</v>
      </c>
      <c r="BB135" s="59">
        <f t="shared" si="2"/>
        <v>596</v>
      </c>
      <c r="BC135" s="51" t="str">
        <f t="shared" si="3"/>
        <v>INR  Five Hundred &amp; Ninety Six  Only</v>
      </c>
      <c r="HZ135" s="14"/>
      <c r="IA135" s="14">
        <v>124</v>
      </c>
      <c r="IB135" s="14" t="s">
        <v>179</v>
      </c>
      <c r="IC135" s="14"/>
      <c r="ID135" s="14">
        <v>0.4</v>
      </c>
      <c r="IE135" s="13" t="s">
        <v>93</v>
      </c>
    </row>
    <row r="136" spans="1:239" s="13" customFormat="1" ht="31.5">
      <c r="A136" s="52">
        <v>125</v>
      </c>
      <c r="B136" s="63" t="s">
        <v>180</v>
      </c>
      <c r="C136" s="52"/>
      <c r="D136" s="47">
        <v>112</v>
      </c>
      <c r="E136" s="48" t="s">
        <v>95</v>
      </c>
      <c r="F136" s="49">
        <v>26.61</v>
      </c>
      <c r="G136" s="53"/>
      <c r="H136" s="53"/>
      <c r="I136" s="54" t="s">
        <v>33</v>
      </c>
      <c r="J136" s="55">
        <f t="shared" si="0"/>
        <v>1</v>
      </c>
      <c r="K136" s="53" t="s">
        <v>34</v>
      </c>
      <c r="L136" s="53" t="s">
        <v>4</v>
      </c>
      <c r="M136" s="56"/>
      <c r="N136" s="57"/>
      <c r="O136" s="57"/>
      <c r="P136" s="58"/>
      <c r="Q136" s="57"/>
      <c r="R136" s="57"/>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0">
        <f t="shared" si="1"/>
        <v>2980</v>
      </c>
      <c r="BB136" s="59">
        <f t="shared" si="2"/>
        <v>2980</v>
      </c>
      <c r="BC136" s="51" t="str">
        <f t="shared" si="3"/>
        <v>INR  Two Thousand Nine Hundred &amp; Eighty  Only</v>
      </c>
      <c r="HZ136" s="14"/>
      <c r="IA136" s="14">
        <v>125</v>
      </c>
      <c r="IB136" s="14" t="s">
        <v>180</v>
      </c>
      <c r="IC136" s="14"/>
      <c r="ID136" s="14">
        <v>112</v>
      </c>
      <c r="IE136" s="13" t="s">
        <v>95</v>
      </c>
    </row>
    <row r="137" spans="1:238" s="13" customFormat="1" ht="47.25">
      <c r="A137" s="52">
        <v>126</v>
      </c>
      <c r="B137" s="61" t="s">
        <v>181</v>
      </c>
      <c r="C137" s="52"/>
      <c r="D137" s="74"/>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6"/>
      <c r="HZ137" s="14"/>
      <c r="IA137" s="14">
        <v>126</v>
      </c>
      <c r="IB137" s="14" t="s">
        <v>181</v>
      </c>
      <c r="IC137" s="14"/>
      <c r="ID137" s="14"/>
    </row>
    <row r="138" spans="1:239" s="13" customFormat="1" ht="15.75">
      <c r="A138" s="52">
        <v>127</v>
      </c>
      <c r="B138" s="61" t="s">
        <v>182</v>
      </c>
      <c r="C138" s="52"/>
      <c r="D138" s="47">
        <v>2</v>
      </c>
      <c r="E138" s="48" t="s">
        <v>96</v>
      </c>
      <c r="F138" s="49">
        <v>265.41</v>
      </c>
      <c r="G138" s="53"/>
      <c r="H138" s="53"/>
      <c r="I138" s="54" t="s">
        <v>33</v>
      </c>
      <c r="J138" s="55">
        <f t="shared" si="0"/>
        <v>1</v>
      </c>
      <c r="K138" s="53" t="s">
        <v>34</v>
      </c>
      <c r="L138" s="53" t="s">
        <v>4</v>
      </c>
      <c r="M138" s="56"/>
      <c r="N138" s="57"/>
      <c r="O138" s="57"/>
      <c r="P138" s="58"/>
      <c r="Q138" s="57"/>
      <c r="R138" s="57"/>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0">
        <f t="shared" si="1"/>
        <v>531</v>
      </c>
      <c r="BB138" s="59">
        <f t="shared" si="2"/>
        <v>531</v>
      </c>
      <c r="BC138" s="51" t="str">
        <f t="shared" si="3"/>
        <v>INR  Five Hundred &amp; Thirty One  Only</v>
      </c>
      <c r="HZ138" s="14"/>
      <c r="IA138" s="14">
        <v>127</v>
      </c>
      <c r="IB138" s="14" t="s">
        <v>182</v>
      </c>
      <c r="IC138" s="14"/>
      <c r="ID138" s="14">
        <v>2</v>
      </c>
      <c r="IE138" s="13" t="s">
        <v>96</v>
      </c>
    </row>
    <row r="139" spans="1:238" s="13" customFormat="1" ht="31.5">
      <c r="A139" s="52">
        <v>128</v>
      </c>
      <c r="B139" s="61" t="s">
        <v>183</v>
      </c>
      <c r="C139" s="52"/>
      <c r="D139" s="74"/>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6"/>
      <c r="HZ139" s="14"/>
      <c r="IA139" s="14">
        <v>128</v>
      </c>
      <c r="IB139" s="14" t="s">
        <v>183</v>
      </c>
      <c r="IC139" s="14"/>
      <c r="ID139" s="14"/>
    </row>
    <row r="140" spans="1:239" s="13" customFormat="1" ht="15.75">
      <c r="A140" s="52">
        <v>129</v>
      </c>
      <c r="B140" s="61" t="s">
        <v>182</v>
      </c>
      <c r="C140" s="52"/>
      <c r="D140" s="47">
        <v>2</v>
      </c>
      <c r="E140" s="48" t="s">
        <v>96</v>
      </c>
      <c r="F140" s="49">
        <v>103.73</v>
      </c>
      <c r="G140" s="53"/>
      <c r="H140" s="53"/>
      <c r="I140" s="54" t="s">
        <v>33</v>
      </c>
      <c r="J140" s="55">
        <f t="shared" si="0"/>
        <v>1</v>
      </c>
      <c r="K140" s="53" t="s">
        <v>34</v>
      </c>
      <c r="L140" s="53" t="s">
        <v>4</v>
      </c>
      <c r="M140" s="56"/>
      <c r="N140" s="57"/>
      <c r="O140" s="57"/>
      <c r="P140" s="58"/>
      <c r="Q140" s="57"/>
      <c r="R140" s="57"/>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0">
        <f t="shared" si="1"/>
        <v>207</v>
      </c>
      <c r="BB140" s="59">
        <f t="shared" si="2"/>
        <v>207</v>
      </c>
      <c r="BC140" s="51" t="str">
        <f t="shared" si="3"/>
        <v>INR  Two Hundred &amp; Seven  Only</v>
      </c>
      <c r="HZ140" s="14"/>
      <c r="IA140" s="14">
        <v>129</v>
      </c>
      <c r="IB140" s="14" t="s">
        <v>182</v>
      </c>
      <c r="IC140" s="14"/>
      <c r="ID140" s="14">
        <v>2</v>
      </c>
      <c r="IE140" s="13" t="s">
        <v>96</v>
      </c>
    </row>
    <row r="141" spans="1:239" s="13" customFormat="1" ht="47.25">
      <c r="A141" s="52">
        <v>130</v>
      </c>
      <c r="B141" s="61" t="s">
        <v>184</v>
      </c>
      <c r="C141" s="52"/>
      <c r="D141" s="47">
        <v>29</v>
      </c>
      <c r="E141" s="48" t="s">
        <v>94</v>
      </c>
      <c r="F141" s="49">
        <v>39.5</v>
      </c>
      <c r="G141" s="53"/>
      <c r="H141" s="53"/>
      <c r="I141" s="54" t="s">
        <v>33</v>
      </c>
      <c r="J141" s="55">
        <f t="shared" si="0"/>
        <v>1</v>
      </c>
      <c r="K141" s="53" t="s">
        <v>34</v>
      </c>
      <c r="L141" s="53" t="s">
        <v>4</v>
      </c>
      <c r="M141" s="56"/>
      <c r="N141" s="57"/>
      <c r="O141" s="57"/>
      <c r="P141" s="58"/>
      <c r="Q141" s="57"/>
      <c r="R141" s="57"/>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0">
        <f t="shared" si="1"/>
        <v>1146</v>
      </c>
      <c r="BB141" s="59">
        <f t="shared" si="2"/>
        <v>1146</v>
      </c>
      <c r="BC141" s="51" t="str">
        <f t="shared" si="3"/>
        <v>INR  One Thousand One Hundred &amp; Forty Six  Only</v>
      </c>
      <c r="HZ141" s="14"/>
      <c r="IA141" s="14">
        <v>130</v>
      </c>
      <c r="IB141" s="14" t="s">
        <v>184</v>
      </c>
      <c r="IC141" s="14"/>
      <c r="ID141" s="14">
        <v>29</v>
      </c>
      <c r="IE141" s="13" t="s">
        <v>94</v>
      </c>
    </row>
    <row r="142" spans="1:239" s="13" customFormat="1" ht="78.75">
      <c r="A142" s="52">
        <v>131</v>
      </c>
      <c r="B142" s="63" t="s">
        <v>185</v>
      </c>
      <c r="C142" s="52"/>
      <c r="D142" s="47">
        <v>7</v>
      </c>
      <c r="E142" s="48" t="s">
        <v>93</v>
      </c>
      <c r="F142" s="49">
        <v>192.33</v>
      </c>
      <c r="G142" s="53"/>
      <c r="H142" s="53"/>
      <c r="I142" s="54" t="s">
        <v>33</v>
      </c>
      <c r="J142" s="55">
        <f aca="true" t="shared" si="4" ref="J142:J194">IF(I142="Less(-)",-1,1)</f>
        <v>1</v>
      </c>
      <c r="K142" s="53" t="s">
        <v>34</v>
      </c>
      <c r="L142" s="53" t="s">
        <v>4</v>
      </c>
      <c r="M142" s="56"/>
      <c r="N142" s="57"/>
      <c r="O142" s="57"/>
      <c r="P142" s="58"/>
      <c r="Q142" s="57"/>
      <c r="R142" s="57"/>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0">
        <f aca="true" t="shared" si="5" ref="BA142:BA194">ROUND(total_amount_ba($B$2,$D$2,D142,F142,J142,K142,M142),0)</f>
        <v>1346</v>
      </c>
      <c r="BB142" s="59">
        <f aca="true" t="shared" si="6" ref="BB142:BB194">BA142+SUM(N142:AZ142)</f>
        <v>1346</v>
      </c>
      <c r="BC142" s="51" t="str">
        <f aca="true" t="shared" si="7" ref="BC142:BC194">SpellNumber(L142,BB142)</f>
        <v>INR  One Thousand Three Hundred &amp; Forty Six  Only</v>
      </c>
      <c r="HZ142" s="14"/>
      <c r="IA142" s="14">
        <v>131</v>
      </c>
      <c r="IB142" s="14" t="s">
        <v>185</v>
      </c>
      <c r="IC142" s="14"/>
      <c r="ID142" s="14">
        <v>7</v>
      </c>
      <c r="IE142" s="13" t="s">
        <v>93</v>
      </c>
    </row>
    <row r="143" spans="1:238" s="13" customFormat="1" ht="15.75">
      <c r="A143" s="52">
        <v>132</v>
      </c>
      <c r="B143" s="63" t="s">
        <v>186</v>
      </c>
      <c r="C143" s="52"/>
      <c r="D143" s="74"/>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6"/>
      <c r="HZ143" s="14"/>
      <c r="IA143" s="14">
        <v>132</v>
      </c>
      <c r="IB143" s="14" t="s">
        <v>186</v>
      </c>
      <c r="IC143" s="14"/>
      <c r="ID143" s="14"/>
    </row>
    <row r="144" spans="1:238" s="13" customFormat="1" ht="157.5">
      <c r="A144" s="52">
        <v>133</v>
      </c>
      <c r="B144" s="63" t="s">
        <v>187</v>
      </c>
      <c r="C144" s="52"/>
      <c r="D144" s="74"/>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6"/>
      <c r="HZ144" s="14"/>
      <c r="IA144" s="14">
        <v>133</v>
      </c>
      <c r="IB144" s="14" t="s">
        <v>187</v>
      </c>
      <c r="IC144" s="14"/>
      <c r="ID144" s="14"/>
    </row>
    <row r="145" spans="1:239" s="13" customFormat="1" ht="15.75">
      <c r="A145" s="52">
        <v>134</v>
      </c>
      <c r="B145" s="63" t="s">
        <v>188</v>
      </c>
      <c r="C145" s="52"/>
      <c r="D145" s="47">
        <v>1200</v>
      </c>
      <c r="E145" s="48" t="s">
        <v>97</v>
      </c>
      <c r="F145" s="49">
        <v>10.92</v>
      </c>
      <c r="G145" s="53"/>
      <c r="H145" s="53"/>
      <c r="I145" s="54" t="s">
        <v>33</v>
      </c>
      <c r="J145" s="55">
        <f t="shared" si="4"/>
        <v>1</v>
      </c>
      <c r="K145" s="53" t="s">
        <v>34</v>
      </c>
      <c r="L145" s="53" t="s">
        <v>4</v>
      </c>
      <c r="M145" s="56"/>
      <c r="N145" s="57"/>
      <c r="O145" s="57"/>
      <c r="P145" s="58"/>
      <c r="Q145" s="57"/>
      <c r="R145" s="57"/>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0">
        <f t="shared" si="5"/>
        <v>13104</v>
      </c>
      <c r="BB145" s="59">
        <f t="shared" si="6"/>
        <v>13104</v>
      </c>
      <c r="BC145" s="51" t="str">
        <f t="shared" si="7"/>
        <v>INR  Thirteen Thousand One Hundred &amp; Four  Only</v>
      </c>
      <c r="HZ145" s="14"/>
      <c r="IA145" s="14">
        <v>134</v>
      </c>
      <c r="IB145" s="14" t="s">
        <v>188</v>
      </c>
      <c r="IC145" s="14"/>
      <c r="ID145" s="14">
        <v>1200</v>
      </c>
      <c r="IE145" s="13" t="s">
        <v>97</v>
      </c>
    </row>
    <row r="146" spans="1:238" s="13" customFormat="1" ht="15.75">
      <c r="A146" s="52">
        <v>135</v>
      </c>
      <c r="B146" s="62" t="s">
        <v>80</v>
      </c>
      <c r="C146" s="52"/>
      <c r="D146" s="74"/>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6"/>
      <c r="HZ146" s="14"/>
      <c r="IA146" s="14">
        <v>135</v>
      </c>
      <c r="IB146" s="14" t="s">
        <v>80</v>
      </c>
      <c r="IC146" s="14"/>
      <c r="ID146" s="14"/>
    </row>
    <row r="147" spans="1:238" s="13" customFormat="1" ht="15.75">
      <c r="A147" s="52">
        <v>136</v>
      </c>
      <c r="B147" s="61" t="s">
        <v>189</v>
      </c>
      <c r="C147" s="52"/>
      <c r="D147" s="74"/>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6"/>
      <c r="HZ147" s="14"/>
      <c r="IA147" s="14">
        <v>136</v>
      </c>
      <c r="IB147" s="14" t="s">
        <v>189</v>
      </c>
      <c r="IC147" s="14"/>
      <c r="ID147" s="14"/>
    </row>
    <row r="148" spans="1:238" s="13" customFormat="1" ht="15.75">
      <c r="A148" s="52">
        <v>137</v>
      </c>
      <c r="B148" s="61" t="s">
        <v>190</v>
      </c>
      <c r="C148" s="52"/>
      <c r="D148" s="74"/>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6"/>
      <c r="HZ148" s="14"/>
      <c r="IA148" s="14">
        <v>137</v>
      </c>
      <c r="IB148" s="14" t="s">
        <v>190</v>
      </c>
      <c r="IC148" s="14"/>
      <c r="ID148" s="14"/>
    </row>
    <row r="149" spans="1:239" s="13" customFormat="1" ht="15.75">
      <c r="A149" s="52">
        <v>138</v>
      </c>
      <c r="B149" s="61" t="s">
        <v>191</v>
      </c>
      <c r="C149" s="52"/>
      <c r="D149" s="47">
        <v>1.8</v>
      </c>
      <c r="E149" s="48" t="s">
        <v>97</v>
      </c>
      <c r="F149" s="49">
        <v>782.67</v>
      </c>
      <c r="G149" s="53"/>
      <c r="H149" s="53"/>
      <c r="I149" s="54" t="s">
        <v>33</v>
      </c>
      <c r="J149" s="55">
        <f t="shared" si="4"/>
        <v>1</v>
      </c>
      <c r="K149" s="53" t="s">
        <v>34</v>
      </c>
      <c r="L149" s="53" t="s">
        <v>4</v>
      </c>
      <c r="M149" s="56"/>
      <c r="N149" s="57"/>
      <c r="O149" s="57"/>
      <c r="P149" s="58"/>
      <c r="Q149" s="57"/>
      <c r="R149" s="57"/>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0">
        <f t="shared" si="5"/>
        <v>1409</v>
      </c>
      <c r="BB149" s="59">
        <f t="shared" si="6"/>
        <v>1409</v>
      </c>
      <c r="BC149" s="51" t="str">
        <f t="shared" si="7"/>
        <v>INR  One Thousand Four Hundred &amp; Nine  Only</v>
      </c>
      <c r="HZ149" s="14"/>
      <c r="IA149" s="14">
        <v>138</v>
      </c>
      <c r="IB149" s="14" t="s">
        <v>191</v>
      </c>
      <c r="IC149" s="14"/>
      <c r="ID149" s="14">
        <v>1.8</v>
      </c>
      <c r="IE149" s="13" t="s">
        <v>97</v>
      </c>
    </row>
    <row r="150" spans="1:238" s="13" customFormat="1" ht="31.5">
      <c r="A150" s="52">
        <v>139</v>
      </c>
      <c r="B150" s="61" t="s">
        <v>192</v>
      </c>
      <c r="C150" s="52"/>
      <c r="D150" s="74"/>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6"/>
      <c r="HZ150" s="14"/>
      <c r="IA150" s="14">
        <v>139</v>
      </c>
      <c r="IB150" s="14" t="s">
        <v>192</v>
      </c>
      <c r="IC150" s="14"/>
      <c r="ID150" s="14"/>
    </row>
    <row r="151" spans="1:239" s="13" customFormat="1" ht="15.75">
      <c r="A151" s="52">
        <v>140</v>
      </c>
      <c r="B151" s="61" t="s">
        <v>122</v>
      </c>
      <c r="C151" s="52"/>
      <c r="D151" s="47">
        <v>1</v>
      </c>
      <c r="E151" s="48" t="s">
        <v>96</v>
      </c>
      <c r="F151" s="49">
        <v>422.56</v>
      </c>
      <c r="G151" s="53"/>
      <c r="H151" s="53"/>
      <c r="I151" s="54" t="s">
        <v>33</v>
      </c>
      <c r="J151" s="55">
        <f t="shared" si="4"/>
        <v>1</v>
      </c>
      <c r="K151" s="53" t="s">
        <v>34</v>
      </c>
      <c r="L151" s="53" t="s">
        <v>4</v>
      </c>
      <c r="M151" s="56"/>
      <c r="N151" s="57"/>
      <c r="O151" s="57"/>
      <c r="P151" s="58"/>
      <c r="Q151" s="57"/>
      <c r="R151" s="57"/>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0">
        <f t="shared" si="5"/>
        <v>423</v>
      </c>
      <c r="BB151" s="59">
        <f t="shared" si="6"/>
        <v>423</v>
      </c>
      <c r="BC151" s="51" t="str">
        <f t="shared" si="7"/>
        <v>INR  Four Hundred &amp; Twenty Three  Only</v>
      </c>
      <c r="HZ151" s="14"/>
      <c r="IA151" s="14">
        <v>140</v>
      </c>
      <c r="IB151" s="14" t="s">
        <v>122</v>
      </c>
      <c r="IC151" s="14"/>
      <c r="ID151" s="14">
        <v>1</v>
      </c>
      <c r="IE151" s="13" t="s">
        <v>96</v>
      </c>
    </row>
    <row r="152" spans="1:238" s="13" customFormat="1" ht="47.25">
      <c r="A152" s="52">
        <v>141</v>
      </c>
      <c r="B152" s="61" t="s">
        <v>193</v>
      </c>
      <c r="C152" s="52"/>
      <c r="D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6"/>
      <c r="HZ152" s="14"/>
      <c r="IA152" s="14">
        <v>141</v>
      </c>
      <c r="IB152" s="14" t="s">
        <v>193</v>
      </c>
      <c r="IC152" s="14"/>
      <c r="ID152" s="14"/>
    </row>
    <row r="153" spans="1:238" s="13" customFormat="1" ht="15.75">
      <c r="A153" s="52">
        <v>142</v>
      </c>
      <c r="B153" s="61" t="s">
        <v>194</v>
      </c>
      <c r="C153" s="52"/>
      <c r="D153" s="74"/>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6"/>
      <c r="HZ153" s="14"/>
      <c r="IA153" s="14">
        <v>142</v>
      </c>
      <c r="IB153" s="14" t="s">
        <v>194</v>
      </c>
      <c r="IC153" s="14"/>
      <c r="ID153" s="14"/>
    </row>
    <row r="154" spans="1:239" s="13" customFormat="1" ht="15.75">
      <c r="A154" s="52">
        <v>143</v>
      </c>
      <c r="B154" s="61" t="s">
        <v>195</v>
      </c>
      <c r="C154" s="52"/>
      <c r="D154" s="47">
        <v>1</v>
      </c>
      <c r="E154" s="48" t="s">
        <v>96</v>
      </c>
      <c r="F154" s="49">
        <v>1078.96</v>
      </c>
      <c r="G154" s="53"/>
      <c r="H154" s="53"/>
      <c r="I154" s="54" t="s">
        <v>33</v>
      </c>
      <c r="J154" s="55">
        <f t="shared" si="4"/>
        <v>1</v>
      </c>
      <c r="K154" s="53" t="s">
        <v>34</v>
      </c>
      <c r="L154" s="53" t="s">
        <v>4</v>
      </c>
      <c r="M154" s="56"/>
      <c r="N154" s="57"/>
      <c r="O154" s="57"/>
      <c r="P154" s="58"/>
      <c r="Q154" s="57"/>
      <c r="R154" s="57"/>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0">
        <f t="shared" si="5"/>
        <v>1079</v>
      </c>
      <c r="BB154" s="59">
        <f t="shared" si="6"/>
        <v>1079</v>
      </c>
      <c r="BC154" s="51" t="str">
        <f t="shared" si="7"/>
        <v>INR  One Thousand  &amp;Seventy Nine  Only</v>
      </c>
      <c r="HZ154" s="14"/>
      <c r="IA154" s="14">
        <v>143</v>
      </c>
      <c r="IB154" s="14" t="s">
        <v>195</v>
      </c>
      <c r="IC154" s="14"/>
      <c r="ID154" s="14">
        <v>1</v>
      </c>
      <c r="IE154" s="13" t="s">
        <v>96</v>
      </c>
    </row>
    <row r="155" spans="1:238" s="13" customFormat="1" ht="15.75">
      <c r="A155" s="52">
        <v>144</v>
      </c>
      <c r="B155" s="62" t="s">
        <v>81</v>
      </c>
      <c r="C155" s="52"/>
      <c r="D155" s="74"/>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6"/>
      <c r="HZ155" s="14"/>
      <c r="IA155" s="14">
        <v>144</v>
      </c>
      <c r="IB155" s="14" t="s">
        <v>81</v>
      </c>
      <c r="IC155" s="14"/>
      <c r="ID155" s="14"/>
    </row>
    <row r="156" spans="1:238" s="13" customFormat="1" ht="110.25">
      <c r="A156" s="52">
        <v>145</v>
      </c>
      <c r="B156" s="61" t="s">
        <v>82</v>
      </c>
      <c r="C156" s="52"/>
      <c r="D156" s="74"/>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6"/>
      <c r="HZ156" s="14"/>
      <c r="IA156" s="14">
        <v>145</v>
      </c>
      <c r="IB156" s="14" t="s">
        <v>82</v>
      </c>
      <c r="IC156" s="14"/>
      <c r="ID156" s="14"/>
    </row>
    <row r="157" spans="1:239" s="13" customFormat="1" ht="15.75">
      <c r="A157" s="52">
        <v>146</v>
      </c>
      <c r="B157" s="61" t="s">
        <v>83</v>
      </c>
      <c r="C157" s="52"/>
      <c r="D157" s="47">
        <v>2.5</v>
      </c>
      <c r="E157" s="48" t="s">
        <v>97</v>
      </c>
      <c r="F157" s="49">
        <v>285.05</v>
      </c>
      <c r="G157" s="53"/>
      <c r="H157" s="53"/>
      <c r="I157" s="54" t="s">
        <v>33</v>
      </c>
      <c r="J157" s="55">
        <f t="shared" si="4"/>
        <v>1</v>
      </c>
      <c r="K157" s="53" t="s">
        <v>34</v>
      </c>
      <c r="L157" s="53" t="s">
        <v>4</v>
      </c>
      <c r="M157" s="56"/>
      <c r="N157" s="57"/>
      <c r="O157" s="57"/>
      <c r="P157" s="58"/>
      <c r="Q157" s="57"/>
      <c r="R157" s="57"/>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0">
        <f t="shared" si="5"/>
        <v>713</v>
      </c>
      <c r="BB157" s="59">
        <f t="shared" si="6"/>
        <v>713</v>
      </c>
      <c r="BC157" s="51" t="str">
        <f t="shared" si="7"/>
        <v>INR  Seven Hundred &amp; Thirteen  Only</v>
      </c>
      <c r="HZ157" s="14"/>
      <c r="IA157" s="14">
        <v>146</v>
      </c>
      <c r="IB157" s="14" t="s">
        <v>83</v>
      </c>
      <c r="IC157" s="14"/>
      <c r="ID157" s="14">
        <v>2.5</v>
      </c>
      <c r="IE157" s="13" t="s">
        <v>97</v>
      </c>
    </row>
    <row r="158" spans="1:238" s="13" customFormat="1" ht="126">
      <c r="A158" s="52">
        <v>147</v>
      </c>
      <c r="B158" s="61" t="s">
        <v>196</v>
      </c>
      <c r="C158" s="52"/>
      <c r="D158" s="74"/>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6"/>
      <c r="HZ158" s="14"/>
      <c r="IA158" s="14">
        <v>147</v>
      </c>
      <c r="IB158" s="14" t="s">
        <v>196</v>
      </c>
      <c r="IC158" s="14"/>
      <c r="ID158" s="14"/>
    </row>
    <row r="159" spans="1:239" s="13" customFormat="1" ht="15.75">
      <c r="A159" s="52">
        <v>148</v>
      </c>
      <c r="B159" s="61" t="s">
        <v>83</v>
      </c>
      <c r="C159" s="52"/>
      <c r="D159" s="47">
        <v>2</v>
      </c>
      <c r="E159" s="48" t="s">
        <v>97</v>
      </c>
      <c r="F159" s="49">
        <v>450.46</v>
      </c>
      <c r="G159" s="53"/>
      <c r="H159" s="53"/>
      <c r="I159" s="54" t="s">
        <v>33</v>
      </c>
      <c r="J159" s="55">
        <f t="shared" si="4"/>
        <v>1</v>
      </c>
      <c r="K159" s="53" t="s">
        <v>34</v>
      </c>
      <c r="L159" s="53" t="s">
        <v>4</v>
      </c>
      <c r="M159" s="56"/>
      <c r="N159" s="57"/>
      <c r="O159" s="57"/>
      <c r="P159" s="58"/>
      <c r="Q159" s="57"/>
      <c r="R159" s="57"/>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0">
        <f t="shared" si="5"/>
        <v>901</v>
      </c>
      <c r="BB159" s="59">
        <f t="shared" si="6"/>
        <v>901</v>
      </c>
      <c r="BC159" s="51" t="str">
        <f t="shared" si="7"/>
        <v>INR  Nine Hundred &amp; One  Only</v>
      </c>
      <c r="HZ159" s="14"/>
      <c r="IA159" s="14">
        <v>148</v>
      </c>
      <c r="IB159" s="14" t="s">
        <v>83</v>
      </c>
      <c r="IC159" s="14"/>
      <c r="ID159" s="14">
        <v>2</v>
      </c>
      <c r="IE159" s="13" t="s">
        <v>97</v>
      </c>
    </row>
    <row r="160" spans="1:238" s="13" customFormat="1" ht="94.5">
      <c r="A160" s="52">
        <v>149</v>
      </c>
      <c r="B160" s="61" t="s">
        <v>197</v>
      </c>
      <c r="C160" s="52"/>
      <c r="D160" s="74"/>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6"/>
      <c r="HZ160" s="14"/>
      <c r="IA160" s="14">
        <v>149</v>
      </c>
      <c r="IB160" s="14" t="s">
        <v>197</v>
      </c>
      <c r="IC160" s="14"/>
      <c r="ID160" s="14"/>
    </row>
    <row r="161" spans="1:239" s="13" customFormat="1" ht="15.75">
      <c r="A161" s="52">
        <v>150</v>
      </c>
      <c r="B161" s="61" t="s">
        <v>84</v>
      </c>
      <c r="C161" s="52"/>
      <c r="D161" s="47">
        <v>1.5</v>
      </c>
      <c r="E161" s="48" t="s">
        <v>97</v>
      </c>
      <c r="F161" s="49">
        <v>490.31</v>
      </c>
      <c r="G161" s="53"/>
      <c r="H161" s="53"/>
      <c r="I161" s="54" t="s">
        <v>33</v>
      </c>
      <c r="J161" s="55">
        <f t="shared" si="4"/>
        <v>1</v>
      </c>
      <c r="K161" s="53" t="s">
        <v>34</v>
      </c>
      <c r="L161" s="53" t="s">
        <v>4</v>
      </c>
      <c r="M161" s="56"/>
      <c r="N161" s="57"/>
      <c r="O161" s="57"/>
      <c r="P161" s="58"/>
      <c r="Q161" s="57"/>
      <c r="R161" s="57"/>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0">
        <f t="shared" si="5"/>
        <v>735</v>
      </c>
      <c r="BB161" s="59">
        <f t="shared" si="6"/>
        <v>735</v>
      </c>
      <c r="BC161" s="51" t="str">
        <f t="shared" si="7"/>
        <v>INR  Seven Hundred &amp; Thirty Five  Only</v>
      </c>
      <c r="HZ161" s="14"/>
      <c r="IA161" s="14">
        <v>150</v>
      </c>
      <c r="IB161" s="14" t="s">
        <v>84</v>
      </c>
      <c r="IC161" s="14"/>
      <c r="ID161" s="14">
        <v>1.5</v>
      </c>
      <c r="IE161" s="13" t="s">
        <v>97</v>
      </c>
    </row>
    <row r="162" spans="1:238" s="13" customFormat="1" ht="47.25">
      <c r="A162" s="52">
        <v>151</v>
      </c>
      <c r="B162" s="61" t="s">
        <v>85</v>
      </c>
      <c r="C162" s="52"/>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6"/>
      <c r="HZ162" s="14"/>
      <c r="IA162" s="14">
        <v>151</v>
      </c>
      <c r="IB162" s="14" t="s">
        <v>85</v>
      </c>
      <c r="IC162" s="14"/>
      <c r="ID162" s="14"/>
    </row>
    <row r="163" spans="1:239" s="13" customFormat="1" ht="15.75">
      <c r="A163" s="52">
        <v>152</v>
      </c>
      <c r="B163" s="61" t="s">
        <v>86</v>
      </c>
      <c r="C163" s="52"/>
      <c r="D163" s="47">
        <v>2</v>
      </c>
      <c r="E163" s="48" t="s">
        <v>96</v>
      </c>
      <c r="F163" s="49">
        <v>621.13</v>
      </c>
      <c r="G163" s="53"/>
      <c r="H163" s="53"/>
      <c r="I163" s="54" t="s">
        <v>33</v>
      </c>
      <c r="J163" s="55">
        <f t="shared" si="4"/>
        <v>1</v>
      </c>
      <c r="K163" s="53" t="s">
        <v>34</v>
      </c>
      <c r="L163" s="53" t="s">
        <v>4</v>
      </c>
      <c r="M163" s="56"/>
      <c r="N163" s="57"/>
      <c r="O163" s="57"/>
      <c r="P163" s="58"/>
      <c r="Q163" s="57"/>
      <c r="R163" s="57"/>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0">
        <f t="shared" si="5"/>
        <v>1242</v>
      </c>
      <c r="BB163" s="59">
        <f t="shared" si="6"/>
        <v>1242</v>
      </c>
      <c r="BC163" s="51" t="str">
        <f t="shared" si="7"/>
        <v>INR  One Thousand Two Hundred &amp; Forty Two  Only</v>
      </c>
      <c r="HZ163" s="14"/>
      <c r="IA163" s="14">
        <v>152</v>
      </c>
      <c r="IB163" s="14" t="s">
        <v>86</v>
      </c>
      <c r="IC163" s="14"/>
      <c r="ID163" s="14">
        <v>2</v>
      </c>
      <c r="IE163" s="13" t="s">
        <v>96</v>
      </c>
    </row>
    <row r="164" spans="1:238" s="13" customFormat="1" ht="31.5">
      <c r="A164" s="52">
        <v>153</v>
      </c>
      <c r="B164" s="61" t="s">
        <v>198</v>
      </c>
      <c r="C164" s="52"/>
      <c r="D164" s="74"/>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6"/>
      <c r="HZ164" s="14"/>
      <c r="IA164" s="14">
        <v>153</v>
      </c>
      <c r="IB164" s="14" t="s">
        <v>198</v>
      </c>
      <c r="IC164" s="14"/>
      <c r="ID164" s="14"/>
    </row>
    <row r="165" spans="1:239" s="13" customFormat="1" ht="15.75">
      <c r="A165" s="52">
        <v>154</v>
      </c>
      <c r="B165" s="61" t="s">
        <v>199</v>
      </c>
      <c r="C165" s="52"/>
      <c r="D165" s="47">
        <v>1</v>
      </c>
      <c r="E165" s="48" t="s">
        <v>96</v>
      </c>
      <c r="F165" s="49">
        <v>278.61</v>
      </c>
      <c r="G165" s="53"/>
      <c r="H165" s="53"/>
      <c r="I165" s="54" t="s">
        <v>33</v>
      </c>
      <c r="J165" s="55">
        <f t="shared" si="4"/>
        <v>1</v>
      </c>
      <c r="K165" s="53" t="s">
        <v>34</v>
      </c>
      <c r="L165" s="53" t="s">
        <v>4</v>
      </c>
      <c r="M165" s="56"/>
      <c r="N165" s="57"/>
      <c r="O165" s="57"/>
      <c r="P165" s="58"/>
      <c r="Q165" s="57"/>
      <c r="R165" s="57"/>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0">
        <f t="shared" si="5"/>
        <v>279</v>
      </c>
      <c r="BB165" s="59">
        <f t="shared" si="6"/>
        <v>279</v>
      </c>
      <c r="BC165" s="51" t="str">
        <f t="shared" si="7"/>
        <v>INR  Two Hundred &amp; Seventy Nine  Only</v>
      </c>
      <c r="HZ165" s="14"/>
      <c r="IA165" s="14">
        <v>154</v>
      </c>
      <c r="IB165" s="14" t="s">
        <v>199</v>
      </c>
      <c r="IC165" s="14"/>
      <c r="ID165" s="14">
        <v>1</v>
      </c>
      <c r="IE165" s="13" t="s">
        <v>96</v>
      </c>
    </row>
    <row r="166" spans="1:239" s="13" customFormat="1" ht="31.5">
      <c r="A166" s="52">
        <v>155</v>
      </c>
      <c r="B166" s="61" t="s">
        <v>200</v>
      </c>
      <c r="C166" s="52"/>
      <c r="D166" s="47">
        <v>16</v>
      </c>
      <c r="E166" s="48" t="s">
        <v>97</v>
      </c>
      <c r="F166" s="49">
        <v>150.64</v>
      </c>
      <c r="G166" s="53"/>
      <c r="H166" s="53"/>
      <c r="I166" s="54" t="s">
        <v>33</v>
      </c>
      <c r="J166" s="55">
        <f t="shared" si="4"/>
        <v>1</v>
      </c>
      <c r="K166" s="53" t="s">
        <v>34</v>
      </c>
      <c r="L166" s="53" t="s">
        <v>4</v>
      </c>
      <c r="M166" s="56"/>
      <c r="N166" s="57"/>
      <c r="O166" s="57"/>
      <c r="P166" s="58"/>
      <c r="Q166" s="57"/>
      <c r="R166" s="57"/>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0">
        <f t="shared" si="5"/>
        <v>2410</v>
      </c>
      <c r="BB166" s="59">
        <f t="shared" si="6"/>
        <v>2410</v>
      </c>
      <c r="BC166" s="51" t="str">
        <f t="shared" si="7"/>
        <v>INR  Two Thousand Four Hundred &amp; Ten  Only</v>
      </c>
      <c r="HZ166" s="14"/>
      <c r="IA166" s="14">
        <v>155</v>
      </c>
      <c r="IB166" s="14" t="s">
        <v>200</v>
      </c>
      <c r="IC166" s="14"/>
      <c r="ID166" s="14">
        <v>16</v>
      </c>
      <c r="IE166" s="13" t="s">
        <v>97</v>
      </c>
    </row>
    <row r="167" spans="1:238" s="13" customFormat="1" ht="15.75">
      <c r="A167" s="52">
        <v>156</v>
      </c>
      <c r="B167" s="62" t="s">
        <v>87</v>
      </c>
      <c r="C167" s="52"/>
      <c r="D167" s="74"/>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6"/>
      <c r="HZ167" s="14"/>
      <c r="IA167" s="14">
        <v>156</v>
      </c>
      <c r="IB167" s="14" t="s">
        <v>87</v>
      </c>
      <c r="IC167" s="14"/>
      <c r="ID167" s="14"/>
    </row>
    <row r="168" spans="1:238" s="13" customFormat="1" ht="204.75">
      <c r="A168" s="52">
        <v>157</v>
      </c>
      <c r="B168" s="61" t="s">
        <v>88</v>
      </c>
      <c r="C168" s="52"/>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6"/>
      <c r="HZ168" s="14"/>
      <c r="IA168" s="14">
        <v>157</v>
      </c>
      <c r="IB168" s="14" t="s">
        <v>88</v>
      </c>
      <c r="IC168" s="14"/>
      <c r="ID168" s="14"/>
    </row>
    <row r="169" spans="1:238" s="13" customFormat="1" ht="15.75">
      <c r="A169" s="52">
        <v>158</v>
      </c>
      <c r="B169" s="61" t="s">
        <v>89</v>
      </c>
      <c r="C169" s="52"/>
      <c r="D169" s="74"/>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6"/>
      <c r="HZ169" s="14"/>
      <c r="IA169" s="14">
        <v>158</v>
      </c>
      <c r="IB169" s="14" t="s">
        <v>89</v>
      </c>
      <c r="IC169" s="14"/>
      <c r="ID169" s="14"/>
    </row>
    <row r="170" spans="1:239" s="13" customFormat="1" ht="31.5">
      <c r="A170" s="52">
        <v>159</v>
      </c>
      <c r="B170" s="61" t="s">
        <v>201</v>
      </c>
      <c r="C170" s="52"/>
      <c r="D170" s="47">
        <v>20</v>
      </c>
      <c r="E170" s="48" t="s">
        <v>95</v>
      </c>
      <c r="F170" s="49">
        <v>408.86</v>
      </c>
      <c r="G170" s="53"/>
      <c r="H170" s="53"/>
      <c r="I170" s="54" t="s">
        <v>33</v>
      </c>
      <c r="J170" s="55">
        <f t="shared" si="4"/>
        <v>1</v>
      </c>
      <c r="K170" s="53" t="s">
        <v>34</v>
      </c>
      <c r="L170" s="53" t="s">
        <v>4</v>
      </c>
      <c r="M170" s="56"/>
      <c r="N170" s="57"/>
      <c r="O170" s="57"/>
      <c r="P170" s="58"/>
      <c r="Q170" s="57"/>
      <c r="R170" s="57"/>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0">
        <f t="shared" si="5"/>
        <v>8177</v>
      </c>
      <c r="BB170" s="59">
        <f t="shared" si="6"/>
        <v>8177</v>
      </c>
      <c r="BC170" s="51" t="str">
        <f t="shared" si="7"/>
        <v>INR  Eight Thousand One Hundred &amp; Seventy Seven  Only</v>
      </c>
      <c r="HZ170" s="14"/>
      <c r="IA170" s="14">
        <v>159</v>
      </c>
      <c r="IB170" s="14" t="s">
        <v>201</v>
      </c>
      <c r="IC170" s="14"/>
      <c r="ID170" s="14">
        <v>20</v>
      </c>
      <c r="IE170" s="13" t="s">
        <v>95</v>
      </c>
    </row>
    <row r="171" spans="1:238" s="13" customFormat="1" ht="63">
      <c r="A171" s="52">
        <v>160</v>
      </c>
      <c r="B171" s="61" t="s">
        <v>90</v>
      </c>
      <c r="C171" s="52"/>
      <c r="D171" s="74"/>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6"/>
      <c r="HZ171" s="14"/>
      <c r="IA171" s="14">
        <v>160</v>
      </c>
      <c r="IB171" s="14" t="s">
        <v>90</v>
      </c>
      <c r="IC171" s="14"/>
      <c r="ID171" s="14"/>
    </row>
    <row r="172" spans="1:239" s="13" customFormat="1" ht="31.5">
      <c r="A172" s="52">
        <v>161</v>
      </c>
      <c r="B172" s="61" t="s">
        <v>201</v>
      </c>
      <c r="C172" s="52"/>
      <c r="D172" s="47">
        <v>30</v>
      </c>
      <c r="E172" s="48" t="s">
        <v>95</v>
      </c>
      <c r="F172" s="49">
        <v>495.22</v>
      </c>
      <c r="G172" s="53"/>
      <c r="H172" s="53"/>
      <c r="I172" s="54" t="s">
        <v>33</v>
      </c>
      <c r="J172" s="55">
        <f t="shared" si="4"/>
        <v>1</v>
      </c>
      <c r="K172" s="53" t="s">
        <v>34</v>
      </c>
      <c r="L172" s="53" t="s">
        <v>4</v>
      </c>
      <c r="M172" s="56"/>
      <c r="N172" s="57"/>
      <c r="O172" s="57"/>
      <c r="P172" s="58"/>
      <c r="Q172" s="57"/>
      <c r="R172" s="57"/>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0">
        <f t="shared" si="5"/>
        <v>14857</v>
      </c>
      <c r="BB172" s="59">
        <f t="shared" si="6"/>
        <v>14857</v>
      </c>
      <c r="BC172" s="51" t="str">
        <f t="shared" si="7"/>
        <v>INR  Fourteen Thousand Eight Hundred &amp; Fifty Seven  Only</v>
      </c>
      <c r="HZ172" s="14"/>
      <c r="IA172" s="14">
        <v>161</v>
      </c>
      <c r="IB172" s="14" t="s">
        <v>201</v>
      </c>
      <c r="IC172" s="14"/>
      <c r="ID172" s="14">
        <v>30</v>
      </c>
      <c r="IE172" s="13" t="s">
        <v>95</v>
      </c>
    </row>
    <row r="173" spans="1:238" s="13" customFormat="1" ht="78.75">
      <c r="A173" s="52">
        <v>162</v>
      </c>
      <c r="B173" s="61" t="s">
        <v>91</v>
      </c>
      <c r="C173" s="52"/>
      <c r="D173" s="74"/>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6"/>
      <c r="HZ173" s="14"/>
      <c r="IA173" s="14">
        <v>162</v>
      </c>
      <c r="IB173" s="14" t="s">
        <v>91</v>
      </c>
      <c r="IC173" s="14"/>
      <c r="ID173" s="14"/>
    </row>
    <row r="174" spans="1:239" s="13" customFormat="1" ht="31.5">
      <c r="A174" s="52">
        <v>163</v>
      </c>
      <c r="B174" s="61" t="s">
        <v>92</v>
      </c>
      <c r="C174" s="52"/>
      <c r="D174" s="47">
        <v>1.75</v>
      </c>
      <c r="E174" s="48" t="s">
        <v>94</v>
      </c>
      <c r="F174" s="49">
        <v>1162.25</v>
      </c>
      <c r="G174" s="53"/>
      <c r="H174" s="53"/>
      <c r="I174" s="54" t="s">
        <v>33</v>
      </c>
      <c r="J174" s="55">
        <f t="shared" si="4"/>
        <v>1</v>
      </c>
      <c r="K174" s="53" t="s">
        <v>34</v>
      </c>
      <c r="L174" s="53" t="s">
        <v>4</v>
      </c>
      <c r="M174" s="56"/>
      <c r="N174" s="57"/>
      <c r="O174" s="57"/>
      <c r="P174" s="58"/>
      <c r="Q174" s="57"/>
      <c r="R174" s="57"/>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0">
        <f t="shared" si="5"/>
        <v>2034</v>
      </c>
      <c r="BB174" s="59">
        <f t="shared" si="6"/>
        <v>2034</v>
      </c>
      <c r="BC174" s="51" t="str">
        <f t="shared" si="7"/>
        <v>INR  Two Thousand  &amp;Thirty Four  Only</v>
      </c>
      <c r="HZ174" s="14"/>
      <c r="IA174" s="14">
        <v>163</v>
      </c>
      <c r="IB174" s="14" t="s">
        <v>92</v>
      </c>
      <c r="IC174" s="14"/>
      <c r="ID174" s="14">
        <v>1.75</v>
      </c>
      <c r="IE174" s="13" t="s">
        <v>94</v>
      </c>
    </row>
    <row r="175" spans="1:238" s="13" customFormat="1" ht="63">
      <c r="A175" s="52">
        <v>164</v>
      </c>
      <c r="B175" s="61" t="s">
        <v>202</v>
      </c>
      <c r="C175" s="52"/>
      <c r="D175" s="74"/>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6"/>
      <c r="HZ175" s="14"/>
      <c r="IA175" s="14">
        <v>164</v>
      </c>
      <c r="IB175" s="14" t="s">
        <v>202</v>
      </c>
      <c r="IC175" s="14"/>
      <c r="ID175" s="14"/>
    </row>
    <row r="176" spans="1:239" s="13" customFormat="1" ht="31.5">
      <c r="A176" s="52">
        <v>165</v>
      </c>
      <c r="B176" s="61" t="s">
        <v>203</v>
      </c>
      <c r="C176" s="52"/>
      <c r="D176" s="47">
        <v>6</v>
      </c>
      <c r="E176" s="48" t="s">
        <v>96</v>
      </c>
      <c r="F176" s="49">
        <v>288.65</v>
      </c>
      <c r="G176" s="53"/>
      <c r="H176" s="53"/>
      <c r="I176" s="54" t="s">
        <v>33</v>
      </c>
      <c r="J176" s="55">
        <f t="shared" si="4"/>
        <v>1</v>
      </c>
      <c r="K176" s="53" t="s">
        <v>34</v>
      </c>
      <c r="L176" s="53" t="s">
        <v>4</v>
      </c>
      <c r="M176" s="56"/>
      <c r="N176" s="57"/>
      <c r="O176" s="57"/>
      <c r="P176" s="58"/>
      <c r="Q176" s="57"/>
      <c r="R176" s="57"/>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0">
        <f t="shared" si="5"/>
        <v>1732</v>
      </c>
      <c r="BB176" s="59">
        <f t="shared" si="6"/>
        <v>1732</v>
      </c>
      <c r="BC176" s="51" t="str">
        <f t="shared" si="7"/>
        <v>INR  One Thousand Seven Hundred &amp; Thirty Two  Only</v>
      </c>
      <c r="HZ176" s="14"/>
      <c r="IA176" s="14">
        <v>165</v>
      </c>
      <c r="IB176" s="14" t="s">
        <v>203</v>
      </c>
      <c r="IC176" s="14"/>
      <c r="ID176" s="14">
        <v>6</v>
      </c>
      <c r="IE176" s="13" t="s">
        <v>96</v>
      </c>
    </row>
    <row r="177" spans="1:238" s="13" customFormat="1" ht="15.75">
      <c r="A177" s="52">
        <v>166</v>
      </c>
      <c r="B177" s="62" t="s">
        <v>204</v>
      </c>
      <c r="C177" s="52"/>
      <c r="D177" s="74"/>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6"/>
      <c r="HZ177" s="14"/>
      <c r="IA177" s="14">
        <v>166</v>
      </c>
      <c r="IB177" s="14" t="s">
        <v>204</v>
      </c>
      <c r="IC177" s="14"/>
      <c r="ID177" s="14"/>
    </row>
    <row r="178" spans="1:238" s="13" customFormat="1" ht="15.75">
      <c r="A178" s="52">
        <v>167</v>
      </c>
      <c r="B178" s="63" t="s">
        <v>205</v>
      </c>
      <c r="C178" s="52"/>
      <c r="D178" s="74"/>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6"/>
      <c r="HZ178" s="14"/>
      <c r="IA178" s="14">
        <v>167</v>
      </c>
      <c r="IB178" s="14" t="s">
        <v>205</v>
      </c>
      <c r="IC178" s="14"/>
      <c r="ID178" s="14"/>
    </row>
    <row r="179" spans="1:239" s="13" customFormat="1" ht="31.5">
      <c r="A179" s="52">
        <v>168</v>
      </c>
      <c r="B179" s="63" t="s">
        <v>206</v>
      </c>
      <c r="C179" s="52"/>
      <c r="D179" s="47">
        <v>1.4</v>
      </c>
      <c r="E179" s="48" t="s">
        <v>93</v>
      </c>
      <c r="F179" s="49">
        <v>6585.49</v>
      </c>
      <c r="G179" s="53"/>
      <c r="H179" s="53"/>
      <c r="I179" s="54" t="s">
        <v>33</v>
      </c>
      <c r="J179" s="55">
        <f t="shared" si="4"/>
        <v>1</v>
      </c>
      <c r="K179" s="53" t="s">
        <v>34</v>
      </c>
      <c r="L179" s="53" t="s">
        <v>4</v>
      </c>
      <c r="M179" s="56"/>
      <c r="N179" s="57"/>
      <c r="O179" s="57"/>
      <c r="P179" s="58"/>
      <c r="Q179" s="57"/>
      <c r="R179" s="57"/>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0">
        <f t="shared" si="5"/>
        <v>9220</v>
      </c>
      <c r="BB179" s="59">
        <f t="shared" si="6"/>
        <v>9220</v>
      </c>
      <c r="BC179" s="51" t="str">
        <f t="shared" si="7"/>
        <v>INR  Nine Thousand Two Hundred &amp; Twenty  Only</v>
      </c>
      <c r="HZ179" s="14"/>
      <c r="IA179" s="14">
        <v>168</v>
      </c>
      <c r="IB179" s="14" t="s">
        <v>206</v>
      </c>
      <c r="IC179" s="14"/>
      <c r="ID179" s="14">
        <v>1.4</v>
      </c>
      <c r="IE179" s="13" t="s">
        <v>93</v>
      </c>
    </row>
    <row r="180" spans="1:239" s="13" customFormat="1" ht="173.25">
      <c r="A180" s="52">
        <v>169</v>
      </c>
      <c r="B180" s="61" t="s">
        <v>207</v>
      </c>
      <c r="C180" s="52"/>
      <c r="D180" s="47">
        <v>505</v>
      </c>
      <c r="E180" s="48" t="s">
        <v>94</v>
      </c>
      <c r="F180" s="49">
        <v>415.74</v>
      </c>
      <c r="G180" s="53"/>
      <c r="H180" s="53"/>
      <c r="I180" s="54" t="s">
        <v>33</v>
      </c>
      <c r="J180" s="55">
        <f t="shared" si="4"/>
        <v>1</v>
      </c>
      <c r="K180" s="53" t="s">
        <v>34</v>
      </c>
      <c r="L180" s="53" t="s">
        <v>4</v>
      </c>
      <c r="M180" s="56"/>
      <c r="N180" s="57"/>
      <c r="O180" s="57"/>
      <c r="P180" s="58"/>
      <c r="Q180" s="57"/>
      <c r="R180" s="57"/>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0">
        <f t="shared" si="5"/>
        <v>209949</v>
      </c>
      <c r="BB180" s="59">
        <f t="shared" si="6"/>
        <v>209949</v>
      </c>
      <c r="BC180" s="51" t="str">
        <f t="shared" si="7"/>
        <v>INR  Two Lakh Nine Thousand Nine Hundred &amp; Forty Nine  Only</v>
      </c>
      <c r="HZ180" s="14"/>
      <c r="IA180" s="14">
        <v>169</v>
      </c>
      <c r="IB180" s="14" t="s">
        <v>207</v>
      </c>
      <c r="IC180" s="14"/>
      <c r="ID180" s="14">
        <v>505</v>
      </c>
      <c r="IE180" s="13" t="s">
        <v>94</v>
      </c>
    </row>
    <row r="181" spans="1:238" s="13" customFormat="1" ht="15.75">
      <c r="A181" s="52">
        <v>170</v>
      </c>
      <c r="B181" s="62" t="s">
        <v>208</v>
      </c>
      <c r="C181" s="52"/>
      <c r="D181" s="74"/>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6"/>
      <c r="HZ181" s="14"/>
      <c r="IA181" s="14">
        <v>170</v>
      </c>
      <c r="IB181" s="14" t="s">
        <v>208</v>
      </c>
      <c r="IC181" s="14"/>
      <c r="ID181" s="14"/>
    </row>
    <row r="182" spans="1:239" s="13" customFormat="1" ht="409.5">
      <c r="A182" s="52">
        <v>171</v>
      </c>
      <c r="B182" s="61" t="s">
        <v>209</v>
      </c>
      <c r="C182" s="52"/>
      <c r="D182" s="47">
        <v>0.2</v>
      </c>
      <c r="E182" s="48" t="s">
        <v>222</v>
      </c>
      <c r="F182" s="49">
        <v>5045.59</v>
      </c>
      <c r="G182" s="53"/>
      <c r="H182" s="53"/>
      <c r="I182" s="54" t="s">
        <v>33</v>
      </c>
      <c r="J182" s="55">
        <f t="shared" si="4"/>
        <v>1</v>
      </c>
      <c r="K182" s="53" t="s">
        <v>34</v>
      </c>
      <c r="L182" s="53" t="s">
        <v>4</v>
      </c>
      <c r="M182" s="56"/>
      <c r="N182" s="57"/>
      <c r="O182" s="57"/>
      <c r="P182" s="58"/>
      <c r="Q182" s="57"/>
      <c r="R182" s="57"/>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0">
        <f t="shared" si="5"/>
        <v>1009</v>
      </c>
      <c r="BB182" s="59">
        <f t="shared" si="6"/>
        <v>1009</v>
      </c>
      <c r="BC182" s="51" t="str">
        <f t="shared" si="7"/>
        <v>INR  One Thousand  &amp;Nine  Only</v>
      </c>
      <c r="HZ182" s="14"/>
      <c r="IA182" s="14">
        <v>171</v>
      </c>
      <c r="IB182" s="60" t="s">
        <v>209</v>
      </c>
      <c r="IC182" s="14"/>
      <c r="ID182" s="14">
        <v>0.2</v>
      </c>
      <c r="IE182" s="13" t="s">
        <v>222</v>
      </c>
    </row>
    <row r="183" spans="1:239" s="13" customFormat="1" ht="47.25">
      <c r="A183" s="52">
        <v>172</v>
      </c>
      <c r="B183" s="61" t="s">
        <v>210</v>
      </c>
      <c r="C183" s="52"/>
      <c r="D183" s="47">
        <v>2</v>
      </c>
      <c r="E183" s="48" t="s">
        <v>223</v>
      </c>
      <c r="F183" s="49">
        <v>58.66</v>
      </c>
      <c r="G183" s="53"/>
      <c r="H183" s="53"/>
      <c r="I183" s="54" t="s">
        <v>33</v>
      </c>
      <c r="J183" s="55">
        <f t="shared" si="4"/>
        <v>1</v>
      </c>
      <c r="K183" s="53" t="s">
        <v>34</v>
      </c>
      <c r="L183" s="53" t="s">
        <v>4</v>
      </c>
      <c r="M183" s="56"/>
      <c r="N183" s="57"/>
      <c r="O183" s="57"/>
      <c r="P183" s="58"/>
      <c r="Q183" s="57"/>
      <c r="R183" s="57"/>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0">
        <f t="shared" si="5"/>
        <v>117</v>
      </c>
      <c r="BB183" s="59">
        <f t="shared" si="6"/>
        <v>117</v>
      </c>
      <c r="BC183" s="51" t="str">
        <f t="shared" si="7"/>
        <v>INR  One Hundred &amp; Seventeen  Only</v>
      </c>
      <c r="HZ183" s="14"/>
      <c r="IA183" s="14">
        <v>172</v>
      </c>
      <c r="IB183" s="14" t="s">
        <v>210</v>
      </c>
      <c r="IC183" s="14"/>
      <c r="ID183" s="14">
        <v>2</v>
      </c>
      <c r="IE183" s="13" t="s">
        <v>223</v>
      </c>
    </row>
    <row r="184" spans="1:239" s="13" customFormat="1" ht="31.5">
      <c r="A184" s="52">
        <v>173</v>
      </c>
      <c r="B184" s="61" t="s">
        <v>211</v>
      </c>
      <c r="C184" s="52"/>
      <c r="D184" s="47">
        <v>2</v>
      </c>
      <c r="E184" s="48" t="s">
        <v>223</v>
      </c>
      <c r="F184" s="49">
        <v>15.8</v>
      </c>
      <c r="G184" s="53"/>
      <c r="H184" s="53"/>
      <c r="I184" s="54" t="s">
        <v>33</v>
      </c>
      <c r="J184" s="55">
        <f t="shared" si="4"/>
        <v>1</v>
      </c>
      <c r="K184" s="53" t="s">
        <v>34</v>
      </c>
      <c r="L184" s="53" t="s">
        <v>4</v>
      </c>
      <c r="M184" s="56"/>
      <c r="N184" s="57"/>
      <c r="O184" s="57"/>
      <c r="P184" s="58"/>
      <c r="Q184" s="57"/>
      <c r="R184" s="57"/>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0">
        <f t="shared" si="5"/>
        <v>32</v>
      </c>
      <c r="BB184" s="59">
        <f t="shared" si="6"/>
        <v>32</v>
      </c>
      <c r="BC184" s="51" t="str">
        <f t="shared" si="7"/>
        <v>INR  Thirty Two Only</v>
      </c>
      <c r="HZ184" s="14"/>
      <c r="IA184" s="14">
        <v>173</v>
      </c>
      <c r="IB184" s="14" t="s">
        <v>211</v>
      </c>
      <c r="IC184" s="14"/>
      <c r="ID184" s="14">
        <v>2</v>
      </c>
      <c r="IE184" s="13" t="s">
        <v>223</v>
      </c>
    </row>
    <row r="185" spans="1:239" s="13" customFormat="1" ht="409.5">
      <c r="A185" s="52">
        <v>174</v>
      </c>
      <c r="B185" s="61" t="s">
        <v>212</v>
      </c>
      <c r="C185" s="52"/>
      <c r="D185" s="47">
        <v>1</v>
      </c>
      <c r="E185" s="48" t="s">
        <v>224</v>
      </c>
      <c r="F185" s="49">
        <v>99931.61</v>
      </c>
      <c r="G185" s="53"/>
      <c r="H185" s="53"/>
      <c r="I185" s="54" t="s">
        <v>33</v>
      </c>
      <c r="J185" s="55">
        <f t="shared" si="4"/>
        <v>1</v>
      </c>
      <c r="K185" s="53" t="s">
        <v>34</v>
      </c>
      <c r="L185" s="53" t="s">
        <v>4</v>
      </c>
      <c r="M185" s="56"/>
      <c r="N185" s="57"/>
      <c r="O185" s="57"/>
      <c r="P185" s="58"/>
      <c r="Q185" s="57"/>
      <c r="R185" s="57"/>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0">
        <f t="shared" si="5"/>
        <v>99932</v>
      </c>
      <c r="BB185" s="59">
        <f t="shared" si="6"/>
        <v>99932</v>
      </c>
      <c r="BC185" s="51" t="str">
        <f t="shared" si="7"/>
        <v>INR  Ninety Nine Thousand Nine Hundred &amp; Thirty Two  Only</v>
      </c>
      <c r="HZ185" s="14"/>
      <c r="IA185" s="14">
        <v>174</v>
      </c>
      <c r="IB185" s="60" t="s">
        <v>212</v>
      </c>
      <c r="IC185" s="14"/>
      <c r="ID185" s="14">
        <v>1</v>
      </c>
      <c r="IE185" s="13" t="s">
        <v>224</v>
      </c>
    </row>
    <row r="186" spans="1:239" s="13" customFormat="1" ht="409.5">
      <c r="A186" s="52">
        <v>175</v>
      </c>
      <c r="B186" s="61" t="s">
        <v>213</v>
      </c>
      <c r="C186" s="52"/>
      <c r="D186" s="47">
        <v>1</v>
      </c>
      <c r="E186" s="48" t="s">
        <v>225</v>
      </c>
      <c r="F186" s="49">
        <v>132266.1</v>
      </c>
      <c r="G186" s="53"/>
      <c r="H186" s="53"/>
      <c r="I186" s="54" t="s">
        <v>33</v>
      </c>
      <c r="J186" s="55">
        <f t="shared" si="4"/>
        <v>1</v>
      </c>
      <c r="K186" s="53" t="s">
        <v>34</v>
      </c>
      <c r="L186" s="53" t="s">
        <v>4</v>
      </c>
      <c r="M186" s="56"/>
      <c r="N186" s="57"/>
      <c r="O186" s="57"/>
      <c r="P186" s="58"/>
      <c r="Q186" s="57"/>
      <c r="R186" s="57"/>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0">
        <f t="shared" si="5"/>
        <v>132266</v>
      </c>
      <c r="BB186" s="59">
        <f t="shared" si="6"/>
        <v>132266</v>
      </c>
      <c r="BC186" s="51" t="str">
        <f t="shared" si="7"/>
        <v>INR  One Lakh Thirty Two Thousand Two Hundred &amp; Sixty Six  Only</v>
      </c>
      <c r="HZ186" s="14"/>
      <c r="IA186" s="14">
        <v>175</v>
      </c>
      <c r="IB186" s="60" t="s">
        <v>213</v>
      </c>
      <c r="IC186" s="14"/>
      <c r="ID186" s="14">
        <v>1</v>
      </c>
      <c r="IE186" s="13" t="s">
        <v>225</v>
      </c>
    </row>
    <row r="187" spans="1:239" s="13" customFormat="1" ht="78.75">
      <c r="A187" s="52">
        <v>176</v>
      </c>
      <c r="B187" s="61" t="s">
        <v>214</v>
      </c>
      <c r="C187" s="52"/>
      <c r="D187" s="47">
        <v>10</v>
      </c>
      <c r="E187" s="48" t="s">
        <v>223</v>
      </c>
      <c r="F187" s="49">
        <v>325.22</v>
      </c>
      <c r="G187" s="53"/>
      <c r="H187" s="53"/>
      <c r="I187" s="54" t="s">
        <v>33</v>
      </c>
      <c r="J187" s="55">
        <f t="shared" si="4"/>
        <v>1</v>
      </c>
      <c r="K187" s="53" t="s">
        <v>34</v>
      </c>
      <c r="L187" s="53" t="s">
        <v>4</v>
      </c>
      <c r="M187" s="56"/>
      <c r="N187" s="57"/>
      <c r="O187" s="57"/>
      <c r="P187" s="58"/>
      <c r="Q187" s="57"/>
      <c r="R187" s="57"/>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0">
        <f t="shared" si="5"/>
        <v>3252</v>
      </c>
      <c r="BB187" s="59">
        <f t="shared" si="6"/>
        <v>3252</v>
      </c>
      <c r="BC187" s="51" t="str">
        <f t="shared" si="7"/>
        <v>INR  Three Thousand Two Hundred &amp; Fifty Two  Only</v>
      </c>
      <c r="HZ187" s="14"/>
      <c r="IA187" s="14">
        <v>176</v>
      </c>
      <c r="IB187" s="14" t="s">
        <v>214</v>
      </c>
      <c r="IC187" s="14"/>
      <c r="ID187" s="14">
        <v>10</v>
      </c>
      <c r="IE187" s="13" t="s">
        <v>223</v>
      </c>
    </row>
    <row r="188" spans="1:238" s="13" customFormat="1" ht="15.75">
      <c r="A188" s="52">
        <v>177</v>
      </c>
      <c r="B188" s="63" t="s">
        <v>215</v>
      </c>
      <c r="C188" s="52"/>
      <c r="D188" s="74"/>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6"/>
      <c r="HZ188" s="14"/>
      <c r="IA188" s="14">
        <v>177</v>
      </c>
      <c r="IB188" s="14" t="s">
        <v>215</v>
      </c>
      <c r="IC188" s="14"/>
      <c r="ID188" s="14"/>
    </row>
    <row r="189" spans="1:238" s="13" customFormat="1" ht="110.25">
      <c r="A189" s="52">
        <v>178</v>
      </c>
      <c r="B189" s="63" t="s">
        <v>216</v>
      </c>
      <c r="C189" s="52"/>
      <c r="D189" s="74"/>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6"/>
      <c r="HZ189" s="14"/>
      <c r="IA189" s="14">
        <v>178</v>
      </c>
      <c r="IB189" s="14" t="s">
        <v>216</v>
      </c>
      <c r="IC189" s="14"/>
      <c r="ID189" s="14"/>
    </row>
    <row r="190" spans="1:239" s="13" customFormat="1" ht="15.75">
      <c r="A190" s="52">
        <v>179</v>
      </c>
      <c r="B190" s="63" t="s">
        <v>217</v>
      </c>
      <c r="C190" s="52"/>
      <c r="D190" s="47">
        <v>8</v>
      </c>
      <c r="E190" s="48" t="s">
        <v>94</v>
      </c>
      <c r="F190" s="49">
        <v>91.71</v>
      </c>
      <c r="G190" s="53"/>
      <c r="H190" s="53"/>
      <c r="I190" s="54" t="s">
        <v>33</v>
      </c>
      <c r="J190" s="55">
        <f t="shared" si="4"/>
        <v>1</v>
      </c>
      <c r="K190" s="53" t="s">
        <v>34</v>
      </c>
      <c r="L190" s="53" t="s">
        <v>4</v>
      </c>
      <c r="M190" s="56"/>
      <c r="N190" s="57"/>
      <c r="O190" s="57"/>
      <c r="P190" s="58"/>
      <c r="Q190" s="57"/>
      <c r="R190" s="57"/>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0">
        <f t="shared" si="5"/>
        <v>734</v>
      </c>
      <c r="BB190" s="59">
        <f t="shared" si="6"/>
        <v>734</v>
      </c>
      <c r="BC190" s="51" t="str">
        <f t="shared" si="7"/>
        <v>INR  Seven Hundred &amp; Thirty Four  Only</v>
      </c>
      <c r="HZ190" s="14"/>
      <c r="IA190" s="14">
        <v>179</v>
      </c>
      <c r="IB190" s="14" t="s">
        <v>217</v>
      </c>
      <c r="IC190" s="14"/>
      <c r="ID190" s="14">
        <v>8</v>
      </c>
      <c r="IE190" s="13" t="s">
        <v>94</v>
      </c>
    </row>
    <row r="191" spans="1:238" s="13" customFormat="1" ht="94.5">
      <c r="A191" s="52">
        <v>180</v>
      </c>
      <c r="B191" s="63" t="s">
        <v>218</v>
      </c>
      <c r="C191" s="52"/>
      <c r="D191" s="74"/>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6"/>
      <c r="HZ191" s="14"/>
      <c r="IA191" s="14">
        <v>180</v>
      </c>
      <c r="IB191" s="14" t="s">
        <v>218</v>
      </c>
      <c r="IC191" s="14"/>
      <c r="ID191" s="14"/>
    </row>
    <row r="192" spans="1:239" s="13" customFormat="1" ht="15.75">
      <c r="A192" s="52">
        <v>181</v>
      </c>
      <c r="B192" s="63" t="s">
        <v>219</v>
      </c>
      <c r="C192" s="52"/>
      <c r="D192" s="47">
        <v>30</v>
      </c>
      <c r="E192" s="48" t="s">
        <v>97</v>
      </c>
      <c r="F192" s="49">
        <v>5.83</v>
      </c>
      <c r="G192" s="53"/>
      <c r="H192" s="53"/>
      <c r="I192" s="54" t="s">
        <v>33</v>
      </c>
      <c r="J192" s="55">
        <f t="shared" si="4"/>
        <v>1</v>
      </c>
      <c r="K192" s="53" t="s">
        <v>34</v>
      </c>
      <c r="L192" s="53" t="s">
        <v>4</v>
      </c>
      <c r="M192" s="56"/>
      <c r="N192" s="57"/>
      <c r="O192" s="57"/>
      <c r="P192" s="58"/>
      <c r="Q192" s="57"/>
      <c r="R192" s="57"/>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0">
        <f t="shared" si="5"/>
        <v>175</v>
      </c>
      <c r="BB192" s="59">
        <f t="shared" si="6"/>
        <v>175</v>
      </c>
      <c r="BC192" s="51" t="str">
        <f t="shared" si="7"/>
        <v>INR  One Hundred &amp; Seventy Five  Only</v>
      </c>
      <c r="HZ192" s="14"/>
      <c r="IA192" s="14">
        <v>181</v>
      </c>
      <c r="IB192" s="14" t="s">
        <v>219</v>
      </c>
      <c r="IC192" s="14"/>
      <c r="ID192" s="14">
        <v>30</v>
      </c>
      <c r="IE192" s="13" t="s">
        <v>97</v>
      </c>
    </row>
    <row r="193" spans="1:238" s="13" customFormat="1" ht="47.25">
      <c r="A193" s="52">
        <v>182</v>
      </c>
      <c r="B193" s="63" t="s">
        <v>220</v>
      </c>
      <c r="C193" s="52"/>
      <c r="D193" s="74"/>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6"/>
      <c r="HZ193" s="14"/>
      <c r="IA193" s="14">
        <v>182</v>
      </c>
      <c r="IB193" s="14" t="s">
        <v>220</v>
      </c>
      <c r="IC193" s="14"/>
      <c r="ID193" s="14"/>
    </row>
    <row r="194" spans="1:239" s="13" customFormat="1" ht="47.25">
      <c r="A194" s="52">
        <v>183</v>
      </c>
      <c r="B194" s="63" t="s">
        <v>221</v>
      </c>
      <c r="C194" s="52"/>
      <c r="D194" s="47">
        <v>8</v>
      </c>
      <c r="E194" s="48" t="s">
        <v>94</v>
      </c>
      <c r="F194" s="49">
        <v>103.24</v>
      </c>
      <c r="G194" s="53"/>
      <c r="H194" s="53"/>
      <c r="I194" s="54" t="s">
        <v>33</v>
      </c>
      <c r="J194" s="55">
        <f t="shared" si="4"/>
        <v>1</v>
      </c>
      <c r="K194" s="53" t="s">
        <v>34</v>
      </c>
      <c r="L194" s="53" t="s">
        <v>4</v>
      </c>
      <c r="M194" s="56"/>
      <c r="N194" s="57"/>
      <c r="O194" s="57"/>
      <c r="P194" s="58"/>
      <c r="Q194" s="57"/>
      <c r="R194" s="57"/>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0">
        <f t="shared" si="5"/>
        <v>826</v>
      </c>
      <c r="BB194" s="59">
        <f t="shared" si="6"/>
        <v>826</v>
      </c>
      <c r="BC194" s="51" t="str">
        <f t="shared" si="7"/>
        <v>INR  Eight Hundred &amp; Twenty Six  Only</v>
      </c>
      <c r="HZ194" s="14"/>
      <c r="IA194" s="14">
        <v>183</v>
      </c>
      <c r="IB194" s="14" t="s">
        <v>221</v>
      </c>
      <c r="IC194" s="14"/>
      <c r="ID194" s="14">
        <v>8</v>
      </c>
      <c r="IE194" s="13" t="s">
        <v>94</v>
      </c>
    </row>
    <row r="195" spans="1:237" ht="37.5">
      <c r="A195" s="20" t="s">
        <v>35</v>
      </c>
      <c r="B195" s="24"/>
      <c r="C195" s="25"/>
      <c r="D195" s="29"/>
      <c r="E195" s="29"/>
      <c r="F195" s="29"/>
      <c r="G195" s="29"/>
      <c r="H195" s="30"/>
      <c r="I195" s="30"/>
      <c r="J195" s="30"/>
      <c r="K195" s="30"/>
      <c r="L195" s="31"/>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3">
        <f>SUM(BA14:BA194)</f>
        <v>1142790</v>
      </c>
      <c r="BB195" s="34" t="e">
        <f>SUM(#REF!)</f>
        <v>#REF!</v>
      </c>
      <c r="BC195" s="35" t="str">
        <f>SpellNumber(L195,BA195)</f>
        <v>  Eleven Lakh Forty Two Thousand Seven Hundred &amp; Ninety  Only</v>
      </c>
      <c r="IA195" s="3" t="s">
        <v>35</v>
      </c>
      <c r="IC195" s="3">
        <v>29911889</v>
      </c>
    </row>
    <row r="196" spans="1:237" ht="36.75" customHeight="1">
      <c r="A196" s="19" t="s">
        <v>36</v>
      </c>
      <c r="B196" s="26"/>
      <c r="C196" s="27"/>
      <c r="D196" s="36"/>
      <c r="E196" s="37" t="s">
        <v>41</v>
      </c>
      <c r="F196" s="28"/>
      <c r="G196" s="38"/>
      <c r="H196" s="39"/>
      <c r="I196" s="39"/>
      <c r="J196" s="39"/>
      <c r="K196" s="40"/>
      <c r="L196" s="41"/>
      <c r="M196" s="4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43">
        <f>IF(ISBLANK(F196),0,IF(E196="Excess (+)",ROUND(BA195+(BA195*F196),2),IF(E196="Less (-)",ROUND(BA195+(BA195*F196*(-1)),2),IF(E196="At Par",BA195,0))))</f>
        <v>0</v>
      </c>
      <c r="BB196" s="44">
        <f>ROUND(BA196,0)</f>
        <v>0</v>
      </c>
      <c r="BC196" s="45" t="str">
        <f>SpellNumber($E$2,BB196)</f>
        <v>INR Zero Only</v>
      </c>
      <c r="IA196" s="3" t="s">
        <v>36</v>
      </c>
      <c r="IC196" s="3" t="s">
        <v>46</v>
      </c>
    </row>
    <row r="197" spans="1:237" ht="33.75" customHeight="1">
      <c r="A197" s="17" t="s">
        <v>37</v>
      </c>
      <c r="B197" s="17"/>
      <c r="C197" s="65" t="str">
        <f>BC196</f>
        <v>INR Zero Only</v>
      </c>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7"/>
      <c r="IA197" s="3" t="s">
        <v>37</v>
      </c>
      <c r="IC197" s="3" t="s">
        <v>45</v>
      </c>
    </row>
  </sheetData>
  <sheetProtection password="D850" sheet="1"/>
  <autoFilter ref="A11:BC197"/>
  <mergeCells count="95">
    <mergeCell ref="D177:BC177"/>
    <mergeCell ref="D178:BC178"/>
    <mergeCell ref="D181:BC181"/>
    <mergeCell ref="D188:BC188"/>
    <mergeCell ref="D189:BC189"/>
    <mergeCell ref="D193:BC193"/>
    <mergeCell ref="D191:BC191"/>
    <mergeCell ref="D167:BC167"/>
    <mergeCell ref="D168:BC168"/>
    <mergeCell ref="D169:BC169"/>
    <mergeCell ref="D171:BC171"/>
    <mergeCell ref="D173:BC173"/>
    <mergeCell ref="D175:BC175"/>
    <mergeCell ref="D155:BC155"/>
    <mergeCell ref="D156:BC156"/>
    <mergeCell ref="D158:BC158"/>
    <mergeCell ref="D160:BC160"/>
    <mergeCell ref="D162:BC162"/>
    <mergeCell ref="D164:BC164"/>
    <mergeCell ref="D146:BC146"/>
    <mergeCell ref="D147:BC147"/>
    <mergeCell ref="D148:BC148"/>
    <mergeCell ref="D150:BC150"/>
    <mergeCell ref="D152:BC152"/>
    <mergeCell ref="D153:BC153"/>
    <mergeCell ref="D128:BC128"/>
    <mergeCell ref="D134:BC134"/>
    <mergeCell ref="D137:BC137"/>
    <mergeCell ref="D139:BC139"/>
    <mergeCell ref="D143:BC143"/>
    <mergeCell ref="D144:BC144"/>
    <mergeCell ref="D14:BC14"/>
    <mergeCell ref="D17:BC17"/>
    <mergeCell ref="D19:BC19"/>
    <mergeCell ref="D21:BC21"/>
    <mergeCell ref="D27:BC27"/>
    <mergeCell ref="D32:BC32"/>
    <mergeCell ref="D25:BC25"/>
    <mergeCell ref="D29:BC29"/>
    <mergeCell ref="D33:BC33"/>
    <mergeCell ref="D35:BC35"/>
    <mergeCell ref="D37:BC37"/>
    <mergeCell ref="D38:BC38"/>
    <mergeCell ref="D40:BC40"/>
    <mergeCell ref="D42:BC42"/>
    <mergeCell ref="D65:BC65"/>
    <mergeCell ref="D43:BC43"/>
    <mergeCell ref="D44:BC44"/>
    <mergeCell ref="D47:BC47"/>
    <mergeCell ref="D48:BC48"/>
    <mergeCell ref="D50:BC50"/>
    <mergeCell ref="D53:BC53"/>
    <mergeCell ref="D66:BC66"/>
    <mergeCell ref="D68:BC68"/>
    <mergeCell ref="D70:BC70"/>
    <mergeCell ref="D72:BC72"/>
    <mergeCell ref="D74:BC74"/>
    <mergeCell ref="D55:BC55"/>
    <mergeCell ref="D58:BC58"/>
    <mergeCell ref="D60:BC60"/>
    <mergeCell ref="D62:BC62"/>
    <mergeCell ref="D64:BC64"/>
    <mergeCell ref="D98:BC98"/>
    <mergeCell ref="D76:BC76"/>
    <mergeCell ref="D77:BC77"/>
    <mergeCell ref="D80:BC80"/>
    <mergeCell ref="D82:BC82"/>
    <mergeCell ref="D83:BC83"/>
    <mergeCell ref="D85:BC85"/>
    <mergeCell ref="D118:BC118"/>
    <mergeCell ref="D100:BC100"/>
    <mergeCell ref="D102:BC102"/>
    <mergeCell ref="D104:BC104"/>
    <mergeCell ref="D108:BC108"/>
    <mergeCell ref="D111:BC111"/>
    <mergeCell ref="A9:BC9"/>
    <mergeCell ref="D13:BC13"/>
    <mergeCell ref="D16:BC16"/>
    <mergeCell ref="D114:BC114"/>
    <mergeCell ref="D116:BC116"/>
    <mergeCell ref="D87:BC87"/>
    <mergeCell ref="D89:BC89"/>
    <mergeCell ref="D90:BC90"/>
    <mergeCell ref="D92:BC92"/>
    <mergeCell ref="D94:BC94"/>
    <mergeCell ref="C197:BC197"/>
    <mergeCell ref="A1:L1"/>
    <mergeCell ref="A4:BC4"/>
    <mergeCell ref="A5:BC5"/>
    <mergeCell ref="A6:BC6"/>
    <mergeCell ref="A7:BC7"/>
    <mergeCell ref="B8:BC8"/>
    <mergeCell ref="D119:BC119"/>
    <mergeCell ref="D121:BC121"/>
    <mergeCell ref="D127:BC127"/>
  </mergeCells>
  <dataValidations count="20">
    <dataValidation type="list" allowBlank="1" showErrorMessage="1" sqref="E196">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6">
      <formula1>0</formula1>
      <formula2>99.9</formula2>
    </dataValidation>
    <dataValidation type="list" allowBlank="1" showErrorMessage="1" sqref="K15 K18 K20 K192 K26 K34 K36 K39 K41 K45:K46 K49 K51:K52 K54 K56:K57 K59 K61 K63 K67 K69 K71 K73 K75 K78:K79 K81 K84 K86 K88 K91 K93 K95:K97 K99 K101 K103 K105 K106:K107 K109:K110 K112:K113 K115 K117 K120 K122:K126 K129:K133 K135:K136 K138 K140:K142 K145 K149 K151 K154 K157 K159 K161 K163 K165:K166 K170 K172 K174 K176 K179:K180 K182:K187 K194 K190 K22:K24 K28 K30:K31">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197 L191 L19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4 L193">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6">
      <formula1>IF(E196="Select",-1,IF(E196="At Par",0,0))</formula1>
      <formula2>IF(E196="Select",-1,IF(E196="At Par",0,0.99))</formula2>
    </dataValidation>
    <dataValidation type="decimal" allowBlank="1" showInputMessage="1" showErrorMessage="1" promptTitle="Rate Entry" prompt="Please enter the Basic Price in Rupees for this item. " errorTitle="Invaid Entry" error="Only Numeric Values are allowed. " sqref="G15:H15 G18:H18 G20:H20 G192:H192 G26:H26 G34:H34 G36:H36 G39:H39 G41:H41 G45:H46 G49:H49 G51:H52 G54:H54 G56:H57 G59:H59 G61:H61 G63:H63 G67:H67 G69:H69 G71:H71 G73:H73 G75:H75 G78:H79 G81:H81 G84:H84 G86:H86 G88:H88 G91:H91 G93:H93 G95:H97 G99:H99 G101:H101 G103:H103 G105:H105 G106:H107 G109:H110 G112:H113 G115:H115 G117:H117 G120:H120 G122:H126 G129:H133 G135:H136 G138:H138 G140:H142 G145:H145 G149:H149 G151:H151 G154:H154 G157:H157 G159:H159 G161:H161 G163:H163 G165:H166 G170:H170 G172:H172 G174:H174 G176:H176 G179:H180 G182:H187 G194:H194 G190:H190 G22:H24 G28:H28 G30:H31">
      <formula1>0</formula1>
      <formula2>999999999999999</formula2>
    </dataValidation>
    <dataValidation allowBlank="1" showInputMessage="1" showErrorMessage="1" promptTitle="Addition / Deduction" prompt="Please Choose the correct One" sqref="J15 J18 J20 J192 J26 J34 J36 J39 J41 J45:J46 J49 J51:J52 J54 J56:J57 J59 J61 J63 J67 J69 J71 J73 J75 J78:J79 J81 J84 J86 J88 J91 J93 J95:J97 J99 J101 J103 J105 J106:J107 J109:J110 J112:J113 J115 J117 J120 J122:J126 J129:J133 J135:J136 J138 J140:J142 J145 J149 J151 J154 J157 J159 J161 J163 J165:J166 J170 J172 J174 J176 J179:J180 J182:J187 J194 J190 J22:J24 J28 J30:J31"/>
    <dataValidation type="list" showErrorMessage="1" sqref="I15 I18 I20 I192 I26 I34 I36 I39 I41 I45:I46 I49 I51:I52 I54 I56:I57 I59 I61 I63 I67 I69 I71 I73 I75 I78:I79 I81 I84 I86 I88 I91 I93 I95:I97 I99 I101 I103 I105 I106:I107 I109:I110 I112:I113 I115 I117 I120 I122:I126 I129:I133 I135:I136 I138 I140:I142 I145 I149 I151 I154 I157 I159 I161 I163 I165:I166 I170 I172 I174 I176 I179:I180 I182:I187 I194 I190 I22:I24 I28 I30:I31">
      <formula1>"Excess(+),Less(-)"</formula1>
    </dataValidation>
    <dataValidation type="decimal" allowBlank="1" showInputMessage="1" showErrorMessage="1" promptTitle="Rate Entry" prompt="Please enter the Other Taxes2 in Rupees for this item. " errorTitle="Invaid Entry" error="Only Numeric Values are allowed. " sqref="N15:O15 N18:O18 N20:O20 N192:O192 N26:O26 N34:O34 N36:O36 N39:O39 N41:O41 N45:O46 N49:O49 N51:O52 N54:O54 N56:O57 N59:O59 N61:O61 N63:O63 N67:O67 N69:O69 N71:O71 N73:O73 N75:O75 N78:O79 N81:O81 N84:O84 N86:O86 N88:O88 N91:O91 N93:O93 N95:O97 N99:O99 N101:O101 N103:O103 N105:O105 N106:O107 N109:O110 N112:O113 N115:O115 N117:O117 N120:O120 N122:O126 N129:O133 N135:O136 N138:O138 N140:O142 N145:O145 N149:O149 N151:O151 N154:O154 N157:O157 N159:O159 N161:O161 N163:O163 N165:O166 N170:O170 N172:O172 N174:O174 N176:O176 N179:O180 N182:O187 N194:O194 N190:O190 N22:O24 N28:O28 N30: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192 R26 R34 R36 R39 R41 R45:R46 R49 R51:R52 R54 R56:R57 R59 R61 R63 R67 R69 R71 R73 R75 R78:R79 R81 R84 R86 R88 R91 R93 R95:R97 R99 R101 R103 R105 R106:R107 R109:R110 R112:R113 R115 R117 R120 R122:R126 R129:R133 R135:R136 R138 R140:R142 R145 R149 R151 R154 R157 R159 R161 R163 R165:R166 R170 R172 R174 R176 R179:R180 R182:R187 R194 R190 R22:R24 R28 R30: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192 Q26 Q34 Q36 Q39 Q41 Q45:Q46 Q49 Q51:Q52 Q54 Q56:Q57 Q59 Q61 Q63 Q67 Q69 Q71 Q73 Q75 Q78:Q79 Q81 Q84 Q86 Q88 Q91 Q93 Q95:Q97 Q99 Q101 Q103 Q105 Q106:Q107 Q109:Q110 Q112:Q113 Q115 Q117 Q120 Q122:Q126 Q129:Q133 Q135:Q136 Q138 Q140:Q142 Q145 Q149 Q151 Q154 Q157 Q159 Q161 Q163 Q165:Q166 Q170 Q172 Q174 Q176 Q179:Q180 Q182:Q187 Q194 Q190 Q22:Q24 Q28 Q30:Q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192 M26 M34 M36 M39 M41 M45:M46 M49 M51:M52 M54 M56:M57 M59 M61 M63 M67 M69 M71 M73 M75 M78:M79 M81 M84 M86 M88 M91 M93 M95:M97 M99 M101 M103 M105 M106:M107 M109:M110 M112:M113 M115 M117 M120 M122:M126 M129:M133 M135:M136 M138 M140:M142 M145 M149 M151 M154 M157 M159 M161 M163 M165:M166 M170 M172 M174 M176 M179:M180 M182:M187 M194 M190 M22:M24 M28 M30:M3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192 D26 D34 D36 D39 D41 D45:D46 D49 D51:D52 D54 D56:D57 D59 D61 D63 D67 D69 D71 D73 D75 D78:D79 D81 D84 D86 D88 D91 D93 D95:D97 D99 D101 D103 D105 D106:D107 D109:D110 D112:D113 D115 D117 D120 D122:D126 D129:D133 D135:D136 D138 D140:D142 D145 D149 D151 D154 D157 D159 D161 D163 D165:D166 D170 D172 D174 D176 D179:D180 D182:D187 D194 D190 D22:D24 D28 D30:D3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192 F26 F34 F36 F39 F41 F45:F46 F49 F51:F52 F54 F56:F57 F59 F61 F63 F67 F69 F71 F73 F75 F78:F79 F81 F84 F86 F88 F91 F93 F95:F97 F99 F101 F103 F105 F106:F107 F109:F110 F112:F113 F115 F117 F120 F122:F126 F129:F133 F135:F136 F138 F140:F142 F145 F149 F151 F154 F157 F159 F161 F163 F165:F166 F170 F172 F174 F176 F179:F180 F182:F187 F194 F190 F22:F24 F28 F30:F31">
      <formula1>0</formula1>
      <formula2>999999999999999</formula2>
    </dataValidation>
    <dataValidation allowBlank="1" showInputMessage="1" showErrorMessage="1" promptTitle="Itemcode/Make" prompt="Please enter text" sqref="C13:C14"/>
    <dataValidation type="list" allowBlank="1" showErrorMessage="1" sqref="D13:D14 D16:D17 D19 D21 D27 D32:D33 D35 D37:D38 D40 D42:D44 D47:D48 D50 D53 D55 D58 D60 D62 D64:D66 D68 D70 D74 D76:D77 D80 D82:D83 D85 D87 D89:D90 D92 D94 D98 D100 D102 D104 D108 D111 D114 D116 D118:D119 D121 D127:D128 D134 D137 D139 D143:D144 D146:D148 D150 D152:D153 D155:D156 D158 D160 D162 D164 D167:D169 D171 D173 D175 D177:D178 D181 D188:D189 D193 D191 D25 D72 D29">
      <formula1>"Partial Conversion,Full Conversion"</formula1>
      <formula2>0</formula2>
    </dataValidation>
  </dataValidations>
  <printOptions/>
  <pageMargins left="0.45" right="0.2" top="0.25" bottom="0.25" header="0.511805555555556" footer="0.511805555555556"/>
  <pageSetup fitToHeight="0" fitToWidth="1" horizontalDpi="300" verticalDpi="3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9" t="s">
        <v>38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2023-12-13T06:05:26Z</cp:lastPrinted>
  <dcterms:created xsi:type="dcterms:W3CDTF">2009-01-30T06:42:42Z</dcterms:created>
  <dcterms:modified xsi:type="dcterms:W3CDTF">2023-12-13T11:40:36Z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