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'BoQ1'!$A$11:$BC$155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<sst xmlns="http://schemas.openxmlformats.org/spreadsheetml/2006/main" count="1032" uniqueCount="327">
  <si>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</si>
  <si>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</si>
  <si>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</si>
  <si>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</si>
  <si>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</si>
  <si>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</si>
  <si>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</si>
  <si>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</si>
  <si>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</si>
  <si>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</si>
  <si>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</si>
  <si>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</si>
  <si>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</si>
  <si>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</si>
  <si>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</si>
  <si>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</si>
  <si>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</si>
  <si>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</si>
  <si>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</si>
  <si>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</si>
  <si>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</si>
  <si>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</si>
  <si>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</si>
  <si>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</si>
  <si>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</si>
  <si>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</si>
  <si>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</si>
  <si>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</si>
  <si>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</si>
  <si>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</si>
  <si>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</si>
  <si>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</si>
  <si>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</si>
  <si>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</si>
  <si>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</si>
  <si>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</si>
  <si>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</si>
  <si>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</si>
  <si>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</si>
  <si>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</si>
  <si>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</si>
  <si>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</si>
  <si>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</si>
  <si>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</si>
  <si>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</si>
  <si>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</si>
  <si>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</si>
  <si>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</si>
  <si>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</si>
  <si>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</si>
  <si>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</si>
  <si>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</si>
  <si>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</si>
  <si>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</si>
  <si>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</si>
  <si>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</si>
  <si>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</si>
  <si>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</si>
  <si>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</si>
  <si>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</si>
  <si>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</si>
  <si>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</si>
  <si>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</si>
  <si>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</si>
  <si>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no.23</t>
  </si>
  <si>
    <t>item no.24</t>
  </si>
  <si>
    <t>item no.25</t>
  </si>
  <si>
    <t>item no.26</t>
  </si>
  <si>
    <t>item no.27</t>
  </si>
  <si>
    <t>item no.29</t>
  </si>
  <si>
    <t>item no.30</t>
  </si>
  <si>
    <t>item no.31</t>
  </si>
  <si>
    <t>item no.32</t>
  </si>
  <si>
    <t>item no.33</t>
  </si>
  <si>
    <t>item no.34</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</si>
  <si>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</si>
  <si>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</si>
  <si>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</si>
  <si>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</si>
  <si>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</si>
  <si>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</si>
  <si>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</si>
  <si>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</si>
  <si>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</si>
  <si>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</si>
  <si>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</si>
  <si>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</si>
  <si>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</si>
  <si>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</si>
  <si>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</si>
  <si>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</si>
  <si>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</si>
  <si>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</si>
  <si>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</si>
  <si>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</si>
  <si>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</si>
  <si>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no.58</t>
  </si>
  <si>
    <t>item no.59</t>
  </si>
  <si>
    <t>item no.60</t>
  </si>
  <si>
    <t>item no.61</t>
  </si>
  <si>
    <t>item no.62</t>
  </si>
  <si>
    <t>item no.63</t>
  </si>
  <si>
    <t>item no.64</t>
  </si>
  <si>
    <t>item no.65</t>
  </si>
  <si>
    <t>item no.66</t>
  </si>
  <si>
    <t>item no.67</t>
  </si>
  <si>
    <t>item no.68</t>
  </si>
  <si>
    <t>Tender Inviting Authority: DOIP, IIT Kanpur</t>
  </si>
  <si>
    <t>Name of Work: Miscellaneous civil construction and renovation works in academic area buildings at IIT Kanpur</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</si>
  <si>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</si>
  <si>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</si>
  <si>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</si>
  <si>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for all lift</t>
  </si>
  <si>
    <t>Supplying and filling in plinth with  sand under floors, including watering, ramming, consolidating and dressing complete.</t>
  </si>
  <si>
    <t>CEMENT CONCRETE (CAST IN SITU)</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</si>
  <si>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</si>
  <si>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</si>
  <si>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</si>
  <si>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VA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</si>
  <si>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</si>
  <si>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</si>
  <si>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</si>
  <si>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</si>
  <si>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</si>
  <si>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</si>
  <si>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Centering and shuttering including strutting, propping etc. and removal of form for</t>
  </si>
  <si>
    <t>Walls (any thickness) including attached pilasters, butteresses, plinth and string courses etc.</t>
  </si>
  <si>
    <t>Steel reinforcement for R.C.C. work including straightening, cutting, bending, placing in position and binding all complete upto plinth level.</t>
  </si>
  <si>
    <t>Thermo-Mechanically Treated bars of grade Fe-500D or more.</t>
  </si>
  <si>
    <t>Add for plaster drip course/ groove in plastered surface or moulding to R.C.C. projections.</t>
  </si>
  <si>
    <t>MASONRY WORK</t>
  </si>
  <si>
    <t>Brick work with common burnt clay F.P.S. (non modular) bricks of class designation 7.5 in foundation and plinth in:</t>
  </si>
  <si>
    <t>Cement mortar 1:6 (1 cement : 6 coarse sand)</t>
  </si>
  <si>
    <t>Half brick masonry with common burnt clay F.P.S. (non modular) bricks of class designation 7.5 in foundations and plinth in :</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</si>
  <si>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</si>
  <si>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</si>
  <si>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</si>
  <si>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</si>
  <si>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</si>
  <si>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</si>
  <si>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</si>
  <si>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</si>
  <si>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Providing and fixing ISI marked oxidised M.S. sliding door bolts with nuts and screws etc. complete : (copper oxidized as per IS: 1378)</t>
  </si>
  <si>
    <t>300x16 mm</t>
  </si>
  <si>
    <t>Providing and fixing ISI marked oxidised M.S. handles conforming to IS:4992 with necessary screws etc. complete : (copper oxidized as per IS: 1378)</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</si>
  <si>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</si>
  <si>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</si>
  <si>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</si>
  <si>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</si>
  <si>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</si>
  <si>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</si>
  <si>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</si>
  <si>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</si>
  <si>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</si>
  <si>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</si>
  <si>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</si>
  <si>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</si>
  <si>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</si>
  <si>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frame work for partitions/ wall lining etc. made of 50x50x1.6 mm hollow MS tube, placed along the walls, ceiling and floor in a grid pattern with spacing @ 600 mm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</si>
  <si>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</si>
  <si>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</si>
  <si>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</si>
  <si>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</si>
  <si>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</si>
  <si>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</si>
  <si>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</si>
  <si>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</si>
  <si>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</si>
  <si>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</si>
  <si>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</si>
  <si>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</si>
  <si>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</si>
  <si>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2 coarse sand: 4 graded stone aggregate 20 mm nominal size), including finishing complete.</t>
  </si>
  <si>
    <t>Providing and fixing glass strips in joints of terrazo/ cement concrete floors.</t>
  </si>
  <si>
    <t>40 mm wide and 4 mm thick</t>
  </si>
  <si>
    <t>ROOFING</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</si>
  <si>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</si>
  <si>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</si>
  <si>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</si>
  <si>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</si>
  <si>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FINISHING</t>
  </si>
  <si>
    <t>12 mm cement plaster of mix :</t>
  </si>
  <si>
    <t>1:6 (1 cement: 6 coarse sand)</t>
  </si>
  <si>
    <t>15 mm cement plaster on rough side of single or half brick wall of mix:</t>
  </si>
  <si>
    <t>1:4 (1 cement: 4 coarse sand)</t>
  </si>
  <si>
    <t>6 mm cement plaster of mix :</t>
  </si>
  <si>
    <t>1:3 (1 cement : 3 fine sand)</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</si>
  <si>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</si>
  <si>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</si>
  <si>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</si>
  <si>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Two or more coats on new work</t>
  </si>
  <si>
    <t>Finishing walls with textured exterior paint of required shade :</t>
  </si>
  <si>
    <t>New work (Two or more coats applied @ 3.28 ltr/10 sqm) over and including priming coat of exterior primer applied @ 2.20kg/10 sqm</t>
  </si>
  <si>
    <t>Finishing walls with Acrylic Smooth exterior paint of required shade .</t>
  </si>
  <si>
    <t>New work (Two or more coat applied @ 1.67 ltr/10 sqm over and including priming coat of exterior primer applied @ 0.90 litre/10 sqm</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</si>
  <si>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</si>
  <si>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</si>
  <si>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</si>
  <si>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</si>
  <si>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</si>
  <si>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</si>
  <si>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</si>
  <si>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Old work (Two or more coats on existing cement paint surface applied @ 3.28 ltr/10 sqm.</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</si>
  <si>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</si>
  <si>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</si>
  <si>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</si>
  <si>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</si>
  <si>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</si>
  <si>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</si>
  <si>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</si>
  <si>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</si>
  <si>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</si>
  <si>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</si>
  <si>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</si>
  <si>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</si>
  <si>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</si>
  <si>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</si>
  <si>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</si>
  <si>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</si>
  <si>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</si>
  <si>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</si>
  <si>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</si>
  <si>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</si>
  <si>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</si>
  <si>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</si>
  <si>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</si>
  <si>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</si>
  <si>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</si>
  <si>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</si>
  <si>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</si>
  <si>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Anodized (AC 15) aluminium</t>
  </si>
  <si>
    <t>Providing and fixing aluminium round shape handle of outer dia 100 mm with SS screws etc. complete as per direction of Engineer-in- charge</t>
  </si>
  <si>
    <t>Polyester powder coated minimum thickness 50 micron aluminium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</si>
  <si>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</si>
  <si>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</si>
  <si>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</si>
  <si>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</si>
  <si>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</si>
  <si>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 xml:space="preserve">"Providing and laying in position cement concrete of specified grade excluding the cost of centering and shuttering - All work up to plinth level. 
1:5:10 (1 cement : 5 fine sand : 10 graded Brick aggregate 40 mm nominal size).    
"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</si>
  <si>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</si>
  <si>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 xml:space="preserve">Providing and fixing Sun control  coloured  solar film of GARWARE make on glass panes etc. Complete.
</t>
  </si>
  <si>
    <t xml:space="preserve">Removal of old PVC floor and proper scrapping, cleaning etc to prepare surface for reflooring as per direction incharge.
</t>
  </si>
  <si>
    <t>cum</t>
  </si>
  <si>
    <t>sqm</t>
  </si>
  <si>
    <t>kg</t>
  </si>
  <si>
    <t>metre</t>
  </si>
  <si>
    <t>each</t>
  </si>
  <si>
    <t>cm</t>
  </si>
  <si>
    <t>Sqm</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</si>
  <si>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</si>
  <si>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</si>
  <si>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</si>
  <si>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</si>
  <si>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</si>
  <si>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</si>
  <si>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</si>
  <si>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</si>
  <si>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</si>
  <si>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</si>
  <si>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</si>
  <si>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</si>
  <si>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</si>
  <si>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</si>
  <si>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</si>
  <si>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</si>
  <si>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</si>
  <si>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</si>
  <si>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</si>
  <si>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</si>
  <si>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</si>
  <si>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</si>
  <si>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</si>
  <si>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</si>
  <si>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</si>
  <si>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</si>
  <si>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</si>
  <si>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</si>
  <si>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</si>
  <si>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</si>
  <si>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</si>
  <si>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</si>
  <si>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</si>
  <si>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</si>
  <si>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</si>
  <si>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</si>
  <si>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</si>
  <si>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</si>
  <si>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</si>
  <si>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</si>
  <si>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</si>
  <si>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</si>
  <si>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</si>
  <si>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</si>
  <si>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</si>
  <si>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</si>
  <si>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</si>
  <si>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</si>
  <si>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</si>
  <si>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</si>
  <si>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</si>
  <si>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</si>
  <si>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</si>
  <si>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</si>
  <si>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</si>
  <si>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</si>
  <si>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</si>
  <si>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</si>
  <si>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</si>
  <si>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</si>
  <si>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</si>
  <si>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</si>
  <si>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</si>
  <si>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</si>
  <si>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</si>
  <si>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</si>
  <si>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</si>
  <si>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</si>
  <si>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</si>
  <si>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</si>
  <si>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</si>
  <si>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</si>
  <si>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</si>
  <si>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</si>
  <si>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</si>
  <si>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</si>
  <si>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</si>
  <si>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NIT No:   Civil/19/12/2023-1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</si>
</sst>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5" xfId="56" applyNumberFormat="1" applyFont="1" applyFill="1" applyBorder="1" applyAlignment="1">
      <alignment horizontal="center" vertical="top" wrapText="1"/>
      <protection/>
    </xf>
    <xf numFmtId="0" fontId="4" fillId="0" borderId="14"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61" fillId="0" borderId="14" xfId="0" applyFont="1" applyFill="1" applyBorder="1" applyAlignment="1">
      <alignment horizontal="left" vertical="top"/>
    </xf>
    <xf numFmtId="0" fontId="62" fillId="0" borderId="16" xfId="0" applyFont="1" applyFill="1" applyBorder="1" applyAlignment="1">
      <alignment horizontal="justify" vertical="top" wrapText="1"/>
    </xf>
    <xf numFmtId="0" fontId="62" fillId="0" borderId="14" xfId="0" applyFont="1" applyFill="1" applyBorder="1" applyAlignment="1">
      <alignment horizontal="justify" vertical="top" wrapText="1"/>
    </xf>
    <xf numFmtId="0" fontId="7" fillId="0" borderId="17" xfId="59" applyNumberFormat="1" applyFont="1" applyFill="1" applyBorder="1" applyAlignment="1">
      <alignment horizontal="left" vertical="top"/>
      <protection/>
    </xf>
    <xf numFmtId="0" fontId="7" fillId="0" borderId="18" xfId="59" applyNumberFormat="1" applyFont="1" applyFill="1" applyBorder="1" applyAlignment="1">
      <alignment horizontal="left" vertical="top"/>
      <protection/>
    </xf>
    <xf numFmtId="0" fontId="15" fillId="0" borderId="19" xfId="56" applyNumberFormat="1" applyFont="1" applyFill="1" applyBorder="1" applyAlignment="1" applyProtection="1">
      <alignment vertical="top"/>
      <protection/>
    </xf>
    <xf numFmtId="0" fontId="16" fillId="0" borderId="20" xfId="59" applyNumberFormat="1" applyFont="1" applyFill="1" applyBorder="1" applyAlignment="1" applyProtection="1">
      <alignment vertical="center" wrapText="1"/>
      <protection locked="0"/>
    </xf>
    <xf numFmtId="0" fontId="17" fillId="33" borderId="20" xfId="59" applyNumberFormat="1" applyFont="1" applyFill="1" applyBorder="1" applyAlignment="1" applyProtection="1">
      <alignment vertical="center" wrapText="1"/>
      <protection locked="0"/>
    </xf>
    <xf numFmtId="10" fontId="18" fillId="33" borderId="20" xfId="66" applyNumberFormat="1" applyFont="1" applyFill="1" applyBorder="1" applyAlignment="1" applyProtection="1">
      <alignment horizontal="center" vertical="center"/>
      <protection locked="0"/>
    </xf>
    <xf numFmtId="0" fontId="15" fillId="0" borderId="20" xfId="59" applyNumberFormat="1" applyFont="1" applyFill="1" applyBorder="1" applyAlignment="1">
      <alignment vertical="top"/>
      <protection/>
    </xf>
    <xf numFmtId="0" fontId="4" fillId="0" borderId="20" xfId="56" applyNumberFormat="1" applyFont="1" applyFill="1" applyBorder="1" applyAlignment="1" applyProtection="1">
      <alignment vertical="top"/>
      <protection/>
    </xf>
    <xf numFmtId="0" fontId="12" fillId="0" borderId="20" xfId="59" applyNumberFormat="1" applyFont="1" applyFill="1" applyBorder="1" applyAlignment="1" applyProtection="1">
      <alignment vertical="center" wrapText="1"/>
      <protection locked="0"/>
    </xf>
    <xf numFmtId="0" fontId="12" fillId="0" borderId="20" xfId="66" applyNumberFormat="1" applyFont="1" applyFill="1" applyBorder="1" applyAlignment="1" applyProtection="1">
      <alignment vertical="center" wrapText="1"/>
      <protection locked="0"/>
    </xf>
    <xf numFmtId="0" fontId="16" fillId="0" borderId="20" xfId="59" applyNumberFormat="1" applyFont="1" applyFill="1" applyBorder="1" applyAlignment="1" applyProtection="1">
      <alignment vertical="center" wrapText="1"/>
      <protection/>
    </xf>
    <xf numFmtId="2" fontId="19" fillId="0" borderId="21" xfId="59" applyNumberFormat="1" applyFont="1" applyFill="1" applyBorder="1" applyAlignment="1">
      <alignment vertical="top"/>
      <protection/>
    </xf>
    <xf numFmtId="2" fontId="14" fillId="0" borderId="22" xfId="59" applyNumberFormat="1" applyFont="1" applyFill="1" applyBorder="1" applyAlignment="1">
      <alignment horizontal="right" vertical="top"/>
      <protection/>
    </xf>
    <xf numFmtId="0" fontId="4" fillId="0" borderId="21"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4" fillId="0" borderId="14" xfId="56" applyNumberFormat="1" applyFont="1" applyFill="1" applyBorder="1" applyAlignment="1">
      <alignment horizontal="center" vertical="top" wrapText="1"/>
      <protection/>
    </xf>
    <xf numFmtId="2" fontId="7" fillId="0" borderId="23" xfId="56" applyNumberFormat="1" applyFont="1" applyFill="1" applyBorder="1" applyAlignment="1" applyProtection="1">
      <alignment vertical="center"/>
      <protection locked="0"/>
    </xf>
    <xf numFmtId="2" fontId="7" fillId="0" borderId="11" xfId="56" applyNumberFormat="1" applyFont="1" applyFill="1" applyBorder="1" applyAlignment="1" applyProtection="1">
      <alignment vertical="center"/>
      <protection locked="0"/>
    </xf>
    <xf numFmtId="2" fontId="4" fillId="0" borderId="11" xfId="59" applyNumberFormat="1" applyFont="1" applyFill="1" applyBorder="1" applyAlignment="1">
      <alignment vertical="center"/>
      <protection/>
    </xf>
    <xf numFmtId="2" fontId="4" fillId="0" borderId="11" xfId="56" applyNumberFormat="1" applyFont="1" applyFill="1" applyBorder="1" applyAlignment="1">
      <alignment vertical="center"/>
      <protection/>
    </xf>
    <xf numFmtId="2" fontId="7" fillId="33" borderId="11" xfId="56" applyNumberFormat="1" applyFont="1" applyFill="1" applyBorder="1" applyAlignment="1" applyProtection="1">
      <alignment vertical="center"/>
      <protection locked="0"/>
    </xf>
    <xf numFmtId="2" fontId="7" fillId="0" borderId="11" xfId="56" applyNumberFormat="1" applyFont="1" applyFill="1" applyBorder="1" applyAlignment="1" applyProtection="1">
      <alignment vertical="center" wrapText="1"/>
      <protection locked="0"/>
    </xf>
    <xf numFmtId="2" fontId="7" fillId="0" borderId="12" xfId="56" applyNumberFormat="1" applyFont="1" applyFill="1" applyBorder="1" applyAlignment="1" applyProtection="1">
      <alignment vertical="center" wrapText="1"/>
      <protection locked="0"/>
    </xf>
    <xf numFmtId="2" fontId="7" fillId="0" borderId="14" xfId="59" applyNumberFormat="1" applyFont="1" applyFill="1" applyBorder="1" applyAlignment="1">
      <alignment vertical="center"/>
      <protection/>
    </xf>
    <xf numFmtId="2" fontId="7" fillId="0" borderId="24" xfId="58" applyNumberFormat="1" applyFont="1" applyFill="1" applyBorder="1" applyAlignment="1">
      <alignment vertical="center"/>
      <protection/>
    </xf>
    <xf numFmtId="0" fontId="4" fillId="0" borderId="14" xfId="59" applyNumberFormat="1" applyFont="1" applyFill="1" applyBorder="1" applyAlignment="1">
      <alignment vertical="center" wrapText="1"/>
      <protection/>
    </xf>
    <xf numFmtId="0" fontId="44" fillId="0" borderId="14" xfId="0" applyFont="1" applyFill="1" applyBorder="1" applyAlignment="1">
      <alignment vertical="center"/>
    </xf>
    <xf numFmtId="0" fontId="44" fillId="0" borderId="14" xfId="0" applyFont="1" applyFill="1" applyBorder="1" applyAlignment="1">
      <alignment vertical="center" wrapText="1"/>
    </xf>
    <xf numFmtId="171" fontId="44" fillId="0" borderId="14" xfId="42" applyFont="1" applyFill="1" applyBorder="1" applyAlignment="1">
      <alignment vertical="center"/>
    </xf>
    <xf numFmtId="0" fontId="4" fillId="0" borderId="0" xfId="56" applyNumberFormat="1" applyFont="1" applyFill="1" applyAlignment="1">
      <alignment wrapText="1"/>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5"/>
  <sheetViews>
    <sheetView showGridLines="0" zoomScale="75" zoomScaleNormal="75" zoomScalePageLayoutView="0" workbookViewId="0" topLeftCell="A1">
      <selection activeCell="BC11" sqref="BC11"/>
    </sheetView>
  </sheetViews>
  <sheetFormatPr defaultColWidth="9.140625" defaultRowHeight="15"/>
  <cols>
    <col min="1" max="1" width="9.57421875" style="1" customWidth="1"/>
    <col min="2" max="2" width="51.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107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108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326</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40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24">
        <v>3</v>
      </c>
      <c r="D12" s="26">
        <v>4</v>
      </c>
      <c r="E12" s="26">
        <v>5</v>
      </c>
      <c r="F12" s="26">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9">
        <v>7</v>
      </c>
      <c r="BB12" s="29">
        <v>54</v>
      </c>
      <c r="BC12" s="29">
        <v>8</v>
      </c>
      <c r="IE12" s="18"/>
      <c r="IF12" s="18"/>
      <c r="IG12" s="18"/>
      <c r="IH12" s="18"/>
      <c r="II12" s="18"/>
    </row>
    <row r="13" spans="1:243" s="17" customFormat="1" ht="18">
      <c r="A13" s="29">
        <v>1</v>
      </c>
      <c r="B13" s="30" t="s">
        <v>60</v>
      </c>
      <c r="C13" s="28"/>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IA13" s="17">
        <v>1</v>
      </c>
      <c r="IB13" s="17" t="s">
        <v>60</v>
      </c>
      <c r="IE13" s="18"/>
      <c r="IF13" s="18"/>
      <c r="IG13" s="18"/>
      <c r="IH13" s="18"/>
      <c r="II13" s="18"/>
    </row>
    <row r="14" spans="1:243" s="17" customFormat="1" ht="15.75">
      <c r="A14" s="27">
        <v>1.01</v>
      </c>
      <c r="B14" s="32" t="s">
        <v>109</v>
      </c>
      <c r="C14" s="31" t="s">
        <v>43</v>
      </c>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IA14" s="17">
        <v>1.01</v>
      </c>
      <c r="IB14" s="17" t="s">
        <v>109</v>
      </c>
      <c r="IC14" s="17" t="s">
        <v>43</v>
      </c>
      <c r="IE14" s="18"/>
      <c r="IF14" s="18"/>
      <c r="IG14" s="18"/>
      <c r="IH14" s="18"/>
      <c r="II14" s="18"/>
    </row>
    <row r="15" spans="1:243" s="17" customFormat="1" ht="141.75">
      <c r="A15" s="53">
        <v>1.02</v>
      </c>
      <c r="B15" s="33" t="s">
        <v>110</v>
      </c>
      <c r="C15" s="31" t="s">
        <v>44</v>
      </c>
      <c r="D15" s="68"/>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70"/>
      <c r="IA15" s="17">
        <v>1.02</v>
      </c>
      <c r="IB15" s="17" t="s">
        <v>110</v>
      </c>
      <c r="IC15" s="17" t="s">
        <v>44</v>
      </c>
      <c r="IE15" s="18"/>
      <c r="IF15" s="18"/>
      <c r="IG15" s="18"/>
      <c r="IH15" s="18"/>
      <c r="II15" s="18"/>
    </row>
    <row r="16" spans="1:243" s="17" customFormat="1" ht="28.5">
      <c r="A16" s="27">
        <v>1.03</v>
      </c>
      <c r="B16" s="33" t="s">
        <v>111</v>
      </c>
      <c r="C16" s="31" t="s">
        <v>45</v>
      </c>
      <c r="D16" s="64">
        <v>3.4</v>
      </c>
      <c r="E16" s="65" t="s">
        <v>242</v>
      </c>
      <c r="F16" s="66">
        <v>251.51</v>
      </c>
      <c r="G16" s="54"/>
      <c r="H16" s="55"/>
      <c r="I16" s="56" t="s">
        <v>34</v>
      </c>
      <c r="J16" s="57">
        <f aca="true" t="shared" si="0" ref="J16:J79">IF(I16="Less(-)",-1,1)</f>
        <v>1</v>
      </c>
      <c r="K16" s="55" t="s">
        <v>35</v>
      </c>
      <c r="L16" s="55" t="s">
        <v>4</v>
      </c>
      <c r="M16" s="58"/>
      <c r="N16" s="55"/>
      <c r="O16" s="55"/>
      <c r="P16" s="59"/>
      <c r="Q16" s="55"/>
      <c r="R16" s="55"/>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60"/>
      <c r="BA16" s="61">
        <f aca="true" t="shared" si="1" ref="BA16:BA79">ROUND(total_amount_ba($B$2,$D$2,D16,F16,J16,K16,M16),0)</f>
        <v>855</v>
      </c>
      <c r="BB16" s="62">
        <f aca="true" t="shared" si="2" ref="BB16:BB79">BA16+SUM(N16:AZ16)</f>
        <v>855</v>
      </c>
      <c r="BC16" s="63" t="str">
        <f aca="true" t="shared" si="3" ref="BC16:BC79">SpellNumber(L16,BB16)</f>
        <v>INR  Eight Hundred &amp; Fifty Five  Only</v>
      </c>
      <c r="IA16" s="17">
        <v>1.03</v>
      </c>
      <c r="IB16" s="17" t="s">
        <v>111</v>
      </c>
      <c r="IC16" s="17" t="s">
        <v>45</v>
      </c>
      <c r="ID16" s="17">
        <v>3.4</v>
      </c>
      <c r="IE16" s="18" t="s">
        <v>242</v>
      </c>
      <c r="IF16" s="18"/>
      <c r="IG16" s="18"/>
      <c r="IH16" s="18"/>
      <c r="II16" s="18"/>
    </row>
    <row r="17" spans="1:243" s="17" customFormat="1" ht="94.5">
      <c r="A17" s="53">
        <v>1.04</v>
      </c>
      <c r="B17" s="33" t="s">
        <v>112</v>
      </c>
      <c r="C17" s="31" t="s">
        <v>46</v>
      </c>
      <c r="D17" s="64">
        <v>2.5</v>
      </c>
      <c r="E17" s="65" t="s">
        <v>242</v>
      </c>
      <c r="F17" s="66">
        <v>222.67</v>
      </c>
      <c r="G17" s="54"/>
      <c r="H17" s="55"/>
      <c r="I17" s="56" t="s">
        <v>34</v>
      </c>
      <c r="J17" s="57">
        <f t="shared" si="0"/>
        <v>1</v>
      </c>
      <c r="K17" s="55" t="s">
        <v>35</v>
      </c>
      <c r="L17" s="55" t="s">
        <v>4</v>
      </c>
      <c r="M17" s="58"/>
      <c r="N17" s="55"/>
      <c r="O17" s="55"/>
      <c r="P17" s="59"/>
      <c r="Q17" s="55"/>
      <c r="R17" s="55"/>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60"/>
      <c r="BA17" s="61">
        <f t="shared" si="1"/>
        <v>557</v>
      </c>
      <c r="BB17" s="62">
        <f t="shared" si="2"/>
        <v>557</v>
      </c>
      <c r="BC17" s="63" t="str">
        <f t="shared" si="3"/>
        <v>INR  Five Hundred &amp; Fifty Seven  Only</v>
      </c>
      <c r="IA17" s="17">
        <v>1.04</v>
      </c>
      <c r="IB17" s="17" t="s">
        <v>112</v>
      </c>
      <c r="IC17" s="17" t="s">
        <v>46</v>
      </c>
      <c r="ID17" s="17">
        <v>2.5</v>
      </c>
      <c r="IE17" s="18" t="s">
        <v>242</v>
      </c>
      <c r="IF17" s="18"/>
      <c r="IG17" s="18"/>
      <c r="IH17" s="18"/>
      <c r="II17" s="18"/>
    </row>
    <row r="18" spans="1:243" s="17" customFormat="1" ht="47.25">
      <c r="A18" s="27">
        <v>1.05</v>
      </c>
      <c r="B18" s="33" t="s">
        <v>113</v>
      </c>
      <c r="C18" s="31" t="s">
        <v>51</v>
      </c>
      <c r="D18" s="64">
        <v>0.37</v>
      </c>
      <c r="E18" s="65" t="s">
        <v>242</v>
      </c>
      <c r="F18" s="66">
        <v>1894.96</v>
      </c>
      <c r="G18" s="54"/>
      <c r="H18" s="55"/>
      <c r="I18" s="56" t="s">
        <v>34</v>
      </c>
      <c r="J18" s="57">
        <f t="shared" si="0"/>
        <v>1</v>
      </c>
      <c r="K18" s="55" t="s">
        <v>35</v>
      </c>
      <c r="L18" s="55" t="s">
        <v>4</v>
      </c>
      <c r="M18" s="58"/>
      <c r="N18" s="55"/>
      <c r="O18" s="55"/>
      <c r="P18" s="59"/>
      <c r="Q18" s="55"/>
      <c r="R18" s="55"/>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c r="BA18" s="61">
        <f t="shared" si="1"/>
        <v>701</v>
      </c>
      <c r="BB18" s="62">
        <f t="shared" si="2"/>
        <v>701</v>
      </c>
      <c r="BC18" s="63" t="str">
        <f t="shared" si="3"/>
        <v>INR  Seven Hundred &amp; One  Only</v>
      </c>
      <c r="IA18" s="17">
        <v>1.05</v>
      </c>
      <c r="IB18" s="17" t="s">
        <v>113</v>
      </c>
      <c r="IC18" s="17" t="s">
        <v>51</v>
      </c>
      <c r="ID18" s="17">
        <v>0.37</v>
      </c>
      <c r="IE18" s="18" t="s">
        <v>242</v>
      </c>
      <c r="IF18" s="18"/>
      <c r="IG18" s="18"/>
      <c r="IH18" s="18"/>
      <c r="II18" s="18"/>
    </row>
    <row r="19" spans="1:243" s="17" customFormat="1" ht="15.75">
      <c r="A19" s="53">
        <v>1.06</v>
      </c>
      <c r="B19" s="33" t="s">
        <v>114</v>
      </c>
      <c r="C19" s="31" t="s">
        <v>52</v>
      </c>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70"/>
      <c r="IA19" s="17">
        <v>1.06</v>
      </c>
      <c r="IB19" s="17" t="s">
        <v>114</v>
      </c>
      <c r="IC19" s="17" t="s">
        <v>52</v>
      </c>
      <c r="IE19" s="18"/>
      <c r="IF19" s="18"/>
      <c r="IG19" s="18"/>
      <c r="IH19" s="18"/>
      <c r="II19" s="18"/>
    </row>
    <row r="20" spans="1:243" s="17" customFormat="1" ht="63">
      <c r="A20" s="27">
        <v>1.07</v>
      </c>
      <c r="B20" s="33" t="s">
        <v>115</v>
      </c>
      <c r="C20" s="31" t="s">
        <v>47</v>
      </c>
      <c r="D20" s="6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70"/>
      <c r="IA20" s="17">
        <v>1.07</v>
      </c>
      <c r="IB20" s="17" t="s">
        <v>115</v>
      </c>
      <c r="IC20" s="17" t="s">
        <v>47</v>
      </c>
      <c r="IE20" s="18"/>
      <c r="IF20" s="18"/>
      <c r="IG20" s="18"/>
      <c r="IH20" s="18"/>
      <c r="II20" s="18"/>
    </row>
    <row r="21" spans="1:243" s="17" customFormat="1" ht="63">
      <c r="A21" s="53">
        <v>1.08</v>
      </c>
      <c r="B21" s="33" t="s">
        <v>116</v>
      </c>
      <c r="C21" s="31" t="s">
        <v>53</v>
      </c>
      <c r="D21" s="64">
        <v>0.58</v>
      </c>
      <c r="E21" s="65" t="s">
        <v>242</v>
      </c>
      <c r="F21" s="66">
        <v>5546.73</v>
      </c>
      <c r="G21" s="54"/>
      <c r="H21" s="55"/>
      <c r="I21" s="56" t="s">
        <v>34</v>
      </c>
      <c r="J21" s="57">
        <f t="shared" si="0"/>
        <v>1</v>
      </c>
      <c r="K21" s="55" t="s">
        <v>35</v>
      </c>
      <c r="L21" s="55" t="s">
        <v>4</v>
      </c>
      <c r="M21" s="58"/>
      <c r="N21" s="55"/>
      <c r="O21" s="55"/>
      <c r="P21" s="59"/>
      <c r="Q21" s="55"/>
      <c r="R21" s="55"/>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61">
        <f t="shared" si="1"/>
        <v>3217</v>
      </c>
      <c r="BB21" s="62">
        <f t="shared" si="2"/>
        <v>3217</v>
      </c>
      <c r="BC21" s="63" t="str">
        <f t="shared" si="3"/>
        <v>INR  Three Thousand Two Hundred &amp; Seventeen  Only</v>
      </c>
      <c r="IA21" s="17">
        <v>1.08</v>
      </c>
      <c r="IB21" s="17" t="s">
        <v>116</v>
      </c>
      <c r="IC21" s="17" t="s">
        <v>53</v>
      </c>
      <c r="ID21" s="17">
        <v>0.58</v>
      </c>
      <c r="IE21" s="18" t="s">
        <v>242</v>
      </c>
      <c r="IF21" s="18"/>
      <c r="IG21" s="18"/>
      <c r="IH21" s="18"/>
      <c r="II21" s="18"/>
    </row>
    <row r="22" spans="1:243" s="17" customFormat="1" ht="157.5">
      <c r="A22" s="27">
        <v>1.09</v>
      </c>
      <c r="B22" s="33" t="s">
        <v>117</v>
      </c>
      <c r="C22" s="31" t="s">
        <v>48</v>
      </c>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70"/>
      <c r="IA22" s="17">
        <v>1.09</v>
      </c>
      <c r="IB22" s="17" t="s">
        <v>117</v>
      </c>
      <c r="IC22" s="17" t="s">
        <v>48</v>
      </c>
      <c r="IE22" s="18"/>
      <c r="IF22" s="18"/>
      <c r="IG22" s="18"/>
      <c r="IH22" s="18"/>
      <c r="II22" s="18"/>
    </row>
    <row r="23" spans="1:243" s="17" customFormat="1" ht="63">
      <c r="A23" s="53">
        <v>1.1</v>
      </c>
      <c r="B23" s="33" t="s">
        <v>118</v>
      </c>
      <c r="C23" s="31" t="s">
        <v>54</v>
      </c>
      <c r="D23" s="64">
        <v>0.37</v>
      </c>
      <c r="E23" s="65" t="s">
        <v>242</v>
      </c>
      <c r="F23" s="66">
        <v>8587.24</v>
      </c>
      <c r="G23" s="54"/>
      <c r="H23" s="55"/>
      <c r="I23" s="56" t="s">
        <v>34</v>
      </c>
      <c r="J23" s="57">
        <f t="shared" si="0"/>
        <v>1</v>
      </c>
      <c r="K23" s="55" t="s">
        <v>35</v>
      </c>
      <c r="L23" s="55" t="s">
        <v>4</v>
      </c>
      <c r="M23" s="58"/>
      <c r="N23" s="55"/>
      <c r="O23" s="55"/>
      <c r="P23" s="59"/>
      <c r="Q23" s="55"/>
      <c r="R23" s="55"/>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60"/>
      <c r="BA23" s="61">
        <f t="shared" si="1"/>
        <v>3177</v>
      </c>
      <c r="BB23" s="62">
        <f t="shared" si="2"/>
        <v>3177</v>
      </c>
      <c r="BC23" s="63" t="str">
        <f t="shared" si="3"/>
        <v>INR  Three Thousand One Hundred &amp; Seventy Seven  Only</v>
      </c>
      <c r="IA23" s="17">
        <v>1.1</v>
      </c>
      <c r="IB23" s="17" t="s">
        <v>118</v>
      </c>
      <c r="IC23" s="17" t="s">
        <v>54</v>
      </c>
      <c r="ID23" s="17">
        <v>0.37</v>
      </c>
      <c r="IE23" s="18" t="s">
        <v>242</v>
      </c>
      <c r="IF23" s="18"/>
      <c r="IG23" s="18"/>
      <c r="IH23" s="18"/>
      <c r="II23" s="18"/>
    </row>
    <row r="24" spans="1:243" s="17" customFormat="1" ht="94.5">
      <c r="A24" s="27">
        <v>1.11</v>
      </c>
      <c r="B24" s="33" t="s">
        <v>119</v>
      </c>
      <c r="C24" s="31" t="s">
        <v>55</v>
      </c>
      <c r="D24" s="64">
        <v>2.3</v>
      </c>
      <c r="E24" s="65" t="s">
        <v>243</v>
      </c>
      <c r="F24" s="66">
        <v>325.16</v>
      </c>
      <c r="G24" s="54"/>
      <c r="H24" s="55"/>
      <c r="I24" s="56" t="s">
        <v>34</v>
      </c>
      <c r="J24" s="57">
        <f t="shared" si="0"/>
        <v>1</v>
      </c>
      <c r="K24" s="55" t="s">
        <v>35</v>
      </c>
      <c r="L24" s="55" t="s">
        <v>4</v>
      </c>
      <c r="M24" s="58"/>
      <c r="N24" s="55"/>
      <c r="O24" s="55"/>
      <c r="P24" s="59"/>
      <c r="Q24" s="55"/>
      <c r="R24" s="55"/>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60"/>
      <c r="BA24" s="61">
        <f t="shared" si="1"/>
        <v>748</v>
      </c>
      <c r="BB24" s="62">
        <f t="shared" si="2"/>
        <v>748</v>
      </c>
      <c r="BC24" s="63" t="str">
        <f t="shared" si="3"/>
        <v>INR  Seven Hundred &amp; Forty Eight  Only</v>
      </c>
      <c r="IA24" s="17">
        <v>1.11</v>
      </c>
      <c r="IB24" s="17" t="s">
        <v>119</v>
      </c>
      <c r="IC24" s="17" t="s">
        <v>55</v>
      </c>
      <c r="ID24" s="17">
        <v>2.3</v>
      </c>
      <c r="IE24" s="18" t="s">
        <v>243</v>
      </c>
      <c r="IF24" s="18"/>
      <c r="IG24" s="18"/>
      <c r="IH24" s="18"/>
      <c r="II24" s="18"/>
    </row>
    <row r="25" spans="1:243" s="17" customFormat="1" ht="110.25">
      <c r="A25" s="53">
        <v>1.12</v>
      </c>
      <c r="B25" s="33" t="s">
        <v>120</v>
      </c>
      <c r="C25" s="31" t="s">
        <v>56</v>
      </c>
      <c r="D25" s="64">
        <v>2.3</v>
      </c>
      <c r="E25" s="65" t="s">
        <v>243</v>
      </c>
      <c r="F25" s="66">
        <v>99.82</v>
      </c>
      <c r="G25" s="54"/>
      <c r="H25" s="55"/>
      <c r="I25" s="56" t="s">
        <v>34</v>
      </c>
      <c r="J25" s="57">
        <f t="shared" si="0"/>
        <v>1</v>
      </c>
      <c r="K25" s="55" t="s">
        <v>35</v>
      </c>
      <c r="L25" s="55" t="s">
        <v>4</v>
      </c>
      <c r="M25" s="58"/>
      <c r="N25" s="55"/>
      <c r="O25" s="55"/>
      <c r="P25" s="59"/>
      <c r="Q25" s="55"/>
      <c r="R25" s="55"/>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60"/>
      <c r="BA25" s="61">
        <f t="shared" si="1"/>
        <v>230</v>
      </c>
      <c r="BB25" s="62">
        <f t="shared" si="2"/>
        <v>230</v>
      </c>
      <c r="BC25" s="63" t="str">
        <f t="shared" si="3"/>
        <v>INR  Two Hundred &amp; Thirty  Only</v>
      </c>
      <c r="IA25" s="17">
        <v>1.12</v>
      </c>
      <c r="IB25" s="17" t="s">
        <v>120</v>
      </c>
      <c r="IC25" s="17" t="s">
        <v>56</v>
      </c>
      <c r="ID25" s="17">
        <v>2.3</v>
      </c>
      <c r="IE25" s="18" t="s">
        <v>243</v>
      </c>
      <c r="IF25" s="18"/>
      <c r="IG25" s="18"/>
      <c r="IH25" s="18"/>
      <c r="II25" s="18"/>
    </row>
    <row r="26" spans="1:243" s="17" customFormat="1" ht="157.5">
      <c r="A26" s="27">
        <v>1.13</v>
      </c>
      <c r="B26" s="33" t="s">
        <v>121</v>
      </c>
      <c r="C26" s="31" t="s">
        <v>57</v>
      </c>
      <c r="D26" s="64">
        <v>4</v>
      </c>
      <c r="E26" s="65" t="s">
        <v>243</v>
      </c>
      <c r="F26" s="66">
        <v>597.68</v>
      </c>
      <c r="G26" s="54"/>
      <c r="H26" s="55"/>
      <c r="I26" s="56" t="s">
        <v>34</v>
      </c>
      <c r="J26" s="57">
        <f t="shared" si="0"/>
        <v>1</v>
      </c>
      <c r="K26" s="55" t="s">
        <v>35</v>
      </c>
      <c r="L26" s="55" t="s">
        <v>4</v>
      </c>
      <c r="M26" s="58"/>
      <c r="N26" s="55"/>
      <c r="O26" s="55"/>
      <c r="P26" s="59"/>
      <c r="Q26" s="55"/>
      <c r="R26" s="55"/>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60"/>
      <c r="BA26" s="61">
        <f t="shared" si="1"/>
        <v>2391</v>
      </c>
      <c r="BB26" s="62">
        <f t="shared" si="2"/>
        <v>2391</v>
      </c>
      <c r="BC26" s="63" t="str">
        <f t="shared" si="3"/>
        <v>INR  Two Thousand Three Hundred &amp; Ninety One  Only</v>
      </c>
      <c r="IA26" s="17">
        <v>1.13</v>
      </c>
      <c r="IB26" s="17" t="s">
        <v>121</v>
      </c>
      <c r="IC26" s="17" t="s">
        <v>57</v>
      </c>
      <c r="ID26" s="17">
        <v>4</v>
      </c>
      <c r="IE26" s="18" t="s">
        <v>243</v>
      </c>
      <c r="IF26" s="18"/>
      <c r="IG26" s="18"/>
      <c r="IH26" s="18"/>
      <c r="II26" s="18"/>
    </row>
    <row r="27" spans="1:243" s="17" customFormat="1" ht="15.75">
      <c r="A27" s="53">
        <v>1.14</v>
      </c>
      <c r="B27" s="33" t="s">
        <v>122</v>
      </c>
      <c r="C27" s="31" t="s">
        <v>58</v>
      </c>
      <c r="D27" s="68"/>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70"/>
      <c r="IA27" s="17">
        <v>1.14</v>
      </c>
      <c r="IB27" s="17" t="s">
        <v>122</v>
      </c>
      <c r="IC27" s="17" t="s">
        <v>58</v>
      </c>
      <c r="IE27" s="18"/>
      <c r="IF27" s="18"/>
      <c r="IG27" s="18"/>
      <c r="IH27" s="18"/>
      <c r="II27" s="18"/>
    </row>
    <row r="28" spans="1:243" s="17" customFormat="1" ht="78.75">
      <c r="A28" s="27">
        <v>1.15</v>
      </c>
      <c r="B28" s="33" t="s">
        <v>123</v>
      </c>
      <c r="C28" s="31" t="s">
        <v>59</v>
      </c>
      <c r="D28" s="68"/>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70"/>
      <c r="IA28" s="17">
        <v>1.15</v>
      </c>
      <c r="IB28" s="17" t="s">
        <v>123</v>
      </c>
      <c r="IC28" s="17" t="s">
        <v>59</v>
      </c>
      <c r="IE28" s="18"/>
      <c r="IF28" s="18"/>
      <c r="IG28" s="18"/>
      <c r="IH28" s="18"/>
      <c r="II28" s="18"/>
    </row>
    <row r="29" spans="1:243" s="17" customFormat="1" ht="63">
      <c r="A29" s="53">
        <v>1.16</v>
      </c>
      <c r="B29" s="33" t="s">
        <v>124</v>
      </c>
      <c r="C29" s="31" t="s">
        <v>49</v>
      </c>
      <c r="D29" s="64">
        <v>2.03</v>
      </c>
      <c r="E29" s="65" t="s">
        <v>242</v>
      </c>
      <c r="F29" s="66">
        <v>7333.8</v>
      </c>
      <c r="G29" s="54"/>
      <c r="H29" s="55"/>
      <c r="I29" s="56" t="s">
        <v>34</v>
      </c>
      <c r="J29" s="57">
        <f t="shared" si="0"/>
        <v>1</v>
      </c>
      <c r="K29" s="55" t="s">
        <v>35</v>
      </c>
      <c r="L29" s="55" t="s">
        <v>4</v>
      </c>
      <c r="M29" s="58"/>
      <c r="N29" s="55"/>
      <c r="O29" s="55"/>
      <c r="P29" s="59"/>
      <c r="Q29" s="55"/>
      <c r="R29" s="55"/>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60"/>
      <c r="BA29" s="61">
        <f t="shared" si="1"/>
        <v>14888</v>
      </c>
      <c r="BB29" s="62">
        <f t="shared" si="2"/>
        <v>14888</v>
      </c>
      <c r="BC29" s="63" t="str">
        <f t="shared" si="3"/>
        <v>INR  Fourteen Thousand Eight Hundred &amp; Eighty Eight  Only</v>
      </c>
      <c r="IA29" s="17">
        <v>1.16</v>
      </c>
      <c r="IB29" s="17" t="s">
        <v>124</v>
      </c>
      <c r="IC29" s="17" t="s">
        <v>49</v>
      </c>
      <c r="ID29" s="17">
        <v>2.03</v>
      </c>
      <c r="IE29" s="18" t="s">
        <v>242</v>
      </c>
      <c r="IF29" s="18"/>
      <c r="IG29" s="18"/>
      <c r="IH29" s="18"/>
      <c r="II29" s="18"/>
    </row>
    <row r="30" spans="1:243" s="17" customFormat="1" ht="47.25">
      <c r="A30" s="27">
        <v>1.17</v>
      </c>
      <c r="B30" s="33" t="s">
        <v>125</v>
      </c>
      <c r="C30" s="31" t="s">
        <v>61</v>
      </c>
      <c r="D30" s="68"/>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70"/>
      <c r="IA30" s="17">
        <v>1.17</v>
      </c>
      <c r="IB30" s="17" t="s">
        <v>125</v>
      </c>
      <c r="IC30" s="17" t="s">
        <v>61</v>
      </c>
      <c r="IE30" s="18"/>
      <c r="IF30" s="18"/>
      <c r="IG30" s="18"/>
      <c r="IH30" s="18"/>
      <c r="II30" s="18"/>
    </row>
    <row r="31" spans="1:243" s="17" customFormat="1" ht="47.25">
      <c r="A31" s="53">
        <v>1.18</v>
      </c>
      <c r="B31" s="33" t="s">
        <v>126</v>
      </c>
      <c r="C31" s="31" t="s">
        <v>62</v>
      </c>
      <c r="D31" s="64">
        <v>5.4</v>
      </c>
      <c r="E31" s="65" t="s">
        <v>243</v>
      </c>
      <c r="F31" s="66">
        <v>587.07</v>
      </c>
      <c r="G31" s="54"/>
      <c r="H31" s="55"/>
      <c r="I31" s="56" t="s">
        <v>34</v>
      </c>
      <c r="J31" s="57">
        <f t="shared" si="0"/>
        <v>1</v>
      </c>
      <c r="K31" s="55" t="s">
        <v>35</v>
      </c>
      <c r="L31" s="55" t="s">
        <v>4</v>
      </c>
      <c r="M31" s="58"/>
      <c r="N31" s="55"/>
      <c r="O31" s="55"/>
      <c r="P31" s="59"/>
      <c r="Q31" s="55"/>
      <c r="R31" s="55"/>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60"/>
      <c r="BA31" s="61">
        <f t="shared" si="1"/>
        <v>3170</v>
      </c>
      <c r="BB31" s="62">
        <f t="shared" si="2"/>
        <v>3170</v>
      </c>
      <c r="BC31" s="63" t="str">
        <f t="shared" si="3"/>
        <v>INR  Three Thousand One Hundred &amp; Seventy  Only</v>
      </c>
      <c r="IA31" s="17">
        <v>1.18</v>
      </c>
      <c r="IB31" s="17" t="s">
        <v>126</v>
      </c>
      <c r="IC31" s="17" t="s">
        <v>62</v>
      </c>
      <c r="ID31" s="17">
        <v>5.4</v>
      </c>
      <c r="IE31" s="18" t="s">
        <v>243</v>
      </c>
      <c r="IF31" s="18"/>
      <c r="IG31" s="18"/>
      <c r="IH31" s="18"/>
      <c r="II31" s="18"/>
    </row>
    <row r="32" spans="1:243" s="17" customFormat="1" ht="63">
      <c r="A32" s="27">
        <v>1.19</v>
      </c>
      <c r="B32" s="33" t="s">
        <v>127</v>
      </c>
      <c r="C32" s="31" t="s">
        <v>63</v>
      </c>
      <c r="D32" s="68"/>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70"/>
      <c r="IA32" s="17">
        <v>1.19</v>
      </c>
      <c r="IB32" s="17" t="s">
        <v>127</v>
      </c>
      <c r="IC32" s="17" t="s">
        <v>63</v>
      </c>
      <c r="IE32" s="18"/>
      <c r="IF32" s="18"/>
      <c r="IG32" s="18"/>
      <c r="IH32" s="18"/>
      <c r="II32" s="18"/>
    </row>
    <row r="33" spans="1:243" s="17" customFormat="1" ht="31.5">
      <c r="A33" s="53">
        <v>1.2</v>
      </c>
      <c r="B33" s="33" t="s">
        <v>128</v>
      </c>
      <c r="C33" s="31" t="s">
        <v>64</v>
      </c>
      <c r="D33" s="64">
        <v>240</v>
      </c>
      <c r="E33" s="65" t="s">
        <v>244</v>
      </c>
      <c r="F33" s="66">
        <v>78.61</v>
      </c>
      <c r="G33" s="54"/>
      <c r="H33" s="55"/>
      <c r="I33" s="56" t="s">
        <v>34</v>
      </c>
      <c r="J33" s="57">
        <f t="shared" si="0"/>
        <v>1</v>
      </c>
      <c r="K33" s="55" t="s">
        <v>35</v>
      </c>
      <c r="L33" s="55" t="s">
        <v>4</v>
      </c>
      <c r="M33" s="58"/>
      <c r="N33" s="55"/>
      <c r="O33" s="55"/>
      <c r="P33" s="59"/>
      <c r="Q33" s="55"/>
      <c r="R33" s="55"/>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60"/>
      <c r="BA33" s="61">
        <f t="shared" si="1"/>
        <v>18866</v>
      </c>
      <c r="BB33" s="62">
        <f t="shared" si="2"/>
        <v>18866</v>
      </c>
      <c r="BC33" s="63" t="str">
        <f t="shared" si="3"/>
        <v>INR  Eighteen Thousand Eight Hundred &amp; Sixty Six  Only</v>
      </c>
      <c r="IA33" s="17">
        <v>1.2</v>
      </c>
      <c r="IB33" s="17" t="s">
        <v>128</v>
      </c>
      <c r="IC33" s="17" t="s">
        <v>64</v>
      </c>
      <c r="ID33" s="17">
        <v>240</v>
      </c>
      <c r="IE33" s="18" t="s">
        <v>244</v>
      </c>
      <c r="IF33" s="18"/>
      <c r="IG33" s="18"/>
      <c r="IH33" s="18"/>
      <c r="II33" s="18"/>
    </row>
    <row r="34" spans="1:243" s="17" customFormat="1" ht="47.25">
      <c r="A34" s="27">
        <v>1.21</v>
      </c>
      <c r="B34" s="33" t="s">
        <v>129</v>
      </c>
      <c r="C34" s="31" t="s">
        <v>65</v>
      </c>
      <c r="D34" s="64">
        <v>1235</v>
      </c>
      <c r="E34" s="65" t="s">
        <v>245</v>
      </c>
      <c r="F34" s="66">
        <v>56.73</v>
      </c>
      <c r="G34" s="54"/>
      <c r="H34" s="55"/>
      <c r="I34" s="56" t="s">
        <v>34</v>
      </c>
      <c r="J34" s="57">
        <f t="shared" si="0"/>
        <v>1</v>
      </c>
      <c r="K34" s="55" t="s">
        <v>35</v>
      </c>
      <c r="L34" s="55" t="s">
        <v>4</v>
      </c>
      <c r="M34" s="58"/>
      <c r="N34" s="55"/>
      <c r="O34" s="55"/>
      <c r="P34" s="59"/>
      <c r="Q34" s="55"/>
      <c r="R34" s="55"/>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60"/>
      <c r="BA34" s="61">
        <f t="shared" si="1"/>
        <v>70062</v>
      </c>
      <c r="BB34" s="62">
        <f t="shared" si="2"/>
        <v>70062</v>
      </c>
      <c r="BC34" s="63" t="str">
        <f t="shared" si="3"/>
        <v>INR  Seventy Thousand  &amp;Sixty Two  Only</v>
      </c>
      <c r="IA34" s="17">
        <v>1.21</v>
      </c>
      <c r="IB34" s="17" t="s">
        <v>129</v>
      </c>
      <c r="IC34" s="17" t="s">
        <v>65</v>
      </c>
      <c r="ID34" s="17">
        <v>1235</v>
      </c>
      <c r="IE34" s="18" t="s">
        <v>245</v>
      </c>
      <c r="IF34" s="18"/>
      <c r="IG34" s="18"/>
      <c r="IH34" s="18"/>
      <c r="II34" s="18"/>
    </row>
    <row r="35" spans="1:243" s="17" customFormat="1" ht="15.75">
      <c r="A35" s="53">
        <v>1.22</v>
      </c>
      <c r="B35" s="33" t="s">
        <v>130</v>
      </c>
      <c r="C35" s="31" t="s">
        <v>66</v>
      </c>
      <c r="D35" s="68"/>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70"/>
      <c r="IA35" s="17">
        <v>1.22</v>
      </c>
      <c r="IB35" s="17" t="s">
        <v>130</v>
      </c>
      <c r="IC35" s="17" t="s">
        <v>66</v>
      </c>
      <c r="IE35" s="18"/>
      <c r="IF35" s="18"/>
      <c r="IG35" s="18"/>
      <c r="IH35" s="18"/>
      <c r="II35" s="18"/>
    </row>
    <row r="36" spans="1:243" s="17" customFormat="1" ht="47.25">
      <c r="A36" s="27">
        <v>1.23</v>
      </c>
      <c r="B36" s="33" t="s">
        <v>131</v>
      </c>
      <c r="C36" s="31" t="s">
        <v>67</v>
      </c>
      <c r="D36" s="68"/>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70"/>
      <c r="IA36" s="17">
        <v>1.23</v>
      </c>
      <c r="IB36" s="17" t="s">
        <v>131</v>
      </c>
      <c r="IC36" s="17" t="s">
        <v>67</v>
      </c>
      <c r="IE36" s="18"/>
      <c r="IF36" s="18"/>
      <c r="IG36" s="18"/>
      <c r="IH36" s="18"/>
      <c r="II36" s="18"/>
    </row>
    <row r="37" spans="1:243" s="17" customFormat="1" ht="31.5">
      <c r="A37" s="53">
        <v>1.24</v>
      </c>
      <c r="B37" s="33" t="s">
        <v>132</v>
      </c>
      <c r="C37" s="31" t="s">
        <v>68</v>
      </c>
      <c r="D37" s="64">
        <v>2.6</v>
      </c>
      <c r="E37" s="65" t="s">
        <v>242</v>
      </c>
      <c r="F37" s="66">
        <v>5838.01</v>
      </c>
      <c r="G37" s="54"/>
      <c r="H37" s="55"/>
      <c r="I37" s="56" t="s">
        <v>34</v>
      </c>
      <c r="J37" s="57">
        <f t="shared" si="0"/>
        <v>1</v>
      </c>
      <c r="K37" s="55" t="s">
        <v>35</v>
      </c>
      <c r="L37" s="55" t="s">
        <v>4</v>
      </c>
      <c r="M37" s="58"/>
      <c r="N37" s="55"/>
      <c r="O37" s="55"/>
      <c r="P37" s="59"/>
      <c r="Q37" s="55"/>
      <c r="R37" s="55"/>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60"/>
      <c r="BA37" s="61">
        <f t="shared" si="1"/>
        <v>15179</v>
      </c>
      <c r="BB37" s="62">
        <f t="shared" si="2"/>
        <v>15179</v>
      </c>
      <c r="BC37" s="63" t="str">
        <f t="shared" si="3"/>
        <v>INR  Fifteen Thousand One Hundred &amp; Seventy Nine  Only</v>
      </c>
      <c r="IA37" s="17">
        <v>1.24</v>
      </c>
      <c r="IB37" s="17" t="s">
        <v>132</v>
      </c>
      <c r="IC37" s="17" t="s">
        <v>68</v>
      </c>
      <c r="ID37" s="17">
        <v>2.6</v>
      </c>
      <c r="IE37" s="18" t="s">
        <v>242</v>
      </c>
      <c r="IF37" s="18"/>
      <c r="IG37" s="18"/>
      <c r="IH37" s="18"/>
      <c r="II37" s="18"/>
    </row>
    <row r="38" spans="1:243" s="17" customFormat="1" ht="63">
      <c r="A38" s="27">
        <v>1.25</v>
      </c>
      <c r="B38" s="33" t="s">
        <v>133</v>
      </c>
      <c r="C38" s="31" t="s">
        <v>69</v>
      </c>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70"/>
      <c r="IA38" s="17">
        <v>1.25</v>
      </c>
      <c r="IB38" s="17" t="s">
        <v>133</v>
      </c>
      <c r="IC38" s="17" t="s">
        <v>69</v>
      </c>
      <c r="IE38" s="18"/>
      <c r="IF38" s="18"/>
      <c r="IG38" s="18"/>
      <c r="IH38" s="18"/>
      <c r="II38" s="18"/>
    </row>
    <row r="39" spans="1:243" s="17" customFormat="1" ht="31.5">
      <c r="A39" s="53">
        <v>1.26</v>
      </c>
      <c r="B39" s="33" t="s">
        <v>134</v>
      </c>
      <c r="C39" s="31" t="s">
        <v>70</v>
      </c>
      <c r="D39" s="64">
        <v>3.02</v>
      </c>
      <c r="E39" s="65" t="s">
        <v>243</v>
      </c>
      <c r="F39" s="66">
        <v>734.63</v>
      </c>
      <c r="G39" s="54"/>
      <c r="H39" s="55"/>
      <c r="I39" s="56" t="s">
        <v>34</v>
      </c>
      <c r="J39" s="57">
        <f t="shared" si="0"/>
        <v>1</v>
      </c>
      <c r="K39" s="55" t="s">
        <v>35</v>
      </c>
      <c r="L39" s="55" t="s">
        <v>4</v>
      </c>
      <c r="M39" s="58"/>
      <c r="N39" s="55"/>
      <c r="O39" s="55"/>
      <c r="P39" s="59"/>
      <c r="Q39" s="55"/>
      <c r="R39" s="55"/>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60"/>
      <c r="BA39" s="61">
        <f t="shared" si="1"/>
        <v>2219</v>
      </c>
      <c r="BB39" s="62">
        <f t="shared" si="2"/>
        <v>2219</v>
      </c>
      <c r="BC39" s="63" t="str">
        <f t="shared" si="3"/>
        <v>INR  Two Thousand Two Hundred &amp; Nineteen  Only</v>
      </c>
      <c r="IA39" s="17">
        <v>1.26</v>
      </c>
      <c r="IB39" s="17" t="s">
        <v>134</v>
      </c>
      <c r="IC39" s="17" t="s">
        <v>70</v>
      </c>
      <c r="ID39" s="17">
        <v>3.02</v>
      </c>
      <c r="IE39" s="18" t="s">
        <v>243</v>
      </c>
      <c r="IF39" s="18"/>
      <c r="IG39" s="18"/>
      <c r="IH39" s="18"/>
      <c r="II39" s="18"/>
    </row>
    <row r="40" spans="1:243" s="17" customFormat="1" ht="110.25">
      <c r="A40" s="27">
        <v>1.27</v>
      </c>
      <c r="B40" s="33" t="s">
        <v>135</v>
      </c>
      <c r="C40" s="31" t="s">
        <v>71</v>
      </c>
      <c r="D40" s="68"/>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70"/>
      <c r="IA40" s="17">
        <v>1.27</v>
      </c>
      <c r="IB40" s="17" t="s">
        <v>135</v>
      </c>
      <c r="IC40" s="17" t="s">
        <v>71</v>
      </c>
      <c r="IE40" s="18"/>
      <c r="IF40" s="18"/>
      <c r="IG40" s="18"/>
      <c r="IH40" s="18"/>
      <c r="II40" s="18"/>
    </row>
    <row r="41" spans="1:243" s="17" customFormat="1" ht="28.5">
      <c r="A41" s="53">
        <v>1.28</v>
      </c>
      <c r="B41" s="33" t="s">
        <v>136</v>
      </c>
      <c r="C41" s="31" t="s">
        <v>72</v>
      </c>
      <c r="D41" s="64">
        <v>2.6</v>
      </c>
      <c r="E41" s="65" t="s">
        <v>242</v>
      </c>
      <c r="F41" s="66">
        <v>7510.7</v>
      </c>
      <c r="G41" s="54"/>
      <c r="H41" s="55"/>
      <c r="I41" s="56" t="s">
        <v>34</v>
      </c>
      <c r="J41" s="57">
        <f t="shared" si="0"/>
        <v>1</v>
      </c>
      <c r="K41" s="55" t="s">
        <v>35</v>
      </c>
      <c r="L41" s="55" t="s">
        <v>4</v>
      </c>
      <c r="M41" s="58"/>
      <c r="N41" s="55"/>
      <c r="O41" s="55"/>
      <c r="P41" s="59"/>
      <c r="Q41" s="55"/>
      <c r="R41" s="55"/>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60"/>
      <c r="BA41" s="61">
        <f t="shared" si="1"/>
        <v>19528</v>
      </c>
      <c r="BB41" s="62">
        <f t="shared" si="2"/>
        <v>19528</v>
      </c>
      <c r="BC41" s="63" t="str">
        <f t="shared" si="3"/>
        <v>INR  Nineteen Thousand Five Hundred &amp; Twenty Eight  Only</v>
      </c>
      <c r="IA41" s="17">
        <v>1.28</v>
      </c>
      <c r="IB41" s="17" t="s">
        <v>136</v>
      </c>
      <c r="IC41" s="17" t="s">
        <v>72</v>
      </c>
      <c r="ID41" s="17">
        <v>2.6</v>
      </c>
      <c r="IE41" s="18" t="s">
        <v>242</v>
      </c>
      <c r="IF41" s="18"/>
      <c r="IG41" s="18"/>
      <c r="IH41" s="18"/>
      <c r="II41" s="18"/>
    </row>
    <row r="42" spans="1:243" s="17" customFormat="1" ht="78.75">
      <c r="A42" s="27">
        <v>1.29</v>
      </c>
      <c r="B42" s="33" t="s">
        <v>137</v>
      </c>
      <c r="C42" s="31" t="s">
        <v>73</v>
      </c>
      <c r="D42" s="64">
        <v>3.5</v>
      </c>
      <c r="E42" s="65" t="s">
        <v>245</v>
      </c>
      <c r="F42" s="66">
        <v>48.93</v>
      </c>
      <c r="G42" s="54"/>
      <c r="H42" s="55"/>
      <c r="I42" s="56" t="s">
        <v>34</v>
      </c>
      <c r="J42" s="57">
        <f t="shared" si="0"/>
        <v>1</v>
      </c>
      <c r="K42" s="55" t="s">
        <v>35</v>
      </c>
      <c r="L42" s="55" t="s">
        <v>4</v>
      </c>
      <c r="M42" s="58"/>
      <c r="N42" s="55"/>
      <c r="O42" s="55"/>
      <c r="P42" s="59"/>
      <c r="Q42" s="55"/>
      <c r="R42" s="55"/>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60"/>
      <c r="BA42" s="61">
        <f t="shared" si="1"/>
        <v>171</v>
      </c>
      <c r="BB42" s="62">
        <f t="shared" si="2"/>
        <v>171</v>
      </c>
      <c r="BC42" s="63" t="str">
        <f t="shared" si="3"/>
        <v>INR  One Hundred &amp; Seventy One  Only</v>
      </c>
      <c r="IA42" s="17">
        <v>1.29</v>
      </c>
      <c r="IB42" s="17" t="s">
        <v>137</v>
      </c>
      <c r="IC42" s="17" t="s">
        <v>73</v>
      </c>
      <c r="ID42" s="17">
        <v>3.5</v>
      </c>
      <c r="IE42" s="18" t="s">
        <v>245</v>
      </c>
      <c r="IF42" s="18"/>
      <c r="IG42" s="18"/>
      <c r="IH42" s="18"/>
      <c r="II42" s="18"/>
    </row>
    <row r="43" spans="1:243" s="17" customFormat="1" ht="15.75">
      <c r="A43" s="53">
        <v>1.3</v>
      </c>
      <c r="B43" s="33" t="s">
        <v>138</v>
      </c>
      <c r="C43" s="31" t="s">
        <v>74</v>
      </c>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70"/>
      <c r="IA43" s="17">
        <v>1.3</v>
      </c>
      <c r="IB43" s="17" t="s">
        <v>138</v>
      </c>
      <c r="IC43" s="17" t="s">
        <v>74</v>
      </c>
      <c r="IE43" s="18"/>
      <c r="IF43" s="18"/>
      <c r="IG43" s="18"/>
      <c r="IH43" s="18"/>
      <c r="II43" s="18"/>
    </row>
    <row r="44" spans="1:243" s="17" customFormat="1" ht="126">
      <c r="A44" s="27">
        <v>1.31</v>
      </c>
      <c r="B44" s="33" t="s">
        <v>139</v>
      </c>
      <c r="C44" s="31" t="s">
        <v>75</v>
      </c>
      <c r="D44" s="68"/>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70"/>
      <c r="IA44" s="17">
        <v>1.31</v>
      </c>
      <c r="IB44" s="17" t="s">
        <v>139</v>
      </c>
      <c r="IC44" s="17" t="s">
        <v>75</v>
      </c>
      <c r="IE44" s="18"/>
      <c r="IF44" s="18"/>
      <c r="IG44" s="18"/>
      <c r="IH44" s="18"/>
      <c r="II44" s="18"/>
    </row>
    <row r="45" spans="1:243" s="17" customFormat="1" ht="31.5">
      <c r="A45" s="53">
        <v>1.32</v>
      </c>
      <c r="B45" s="33" t="s">
        <v>140</v>
      </c>
      <c r="C45" s="31" t="s">
        <v>76</v>
      </c>
      <c r="D45" s="64">
        <v>7.77</v>
      </c>
      <c r="E45" s="65" t="s">
        <v>243</v>
      </c>
      <c r="F45" s="66">
        <v>1767.43</v>
      </c>
      <c r="G45" s="54"/>
      <c r="H45" s="55"/>
      <c r="I45" s="56" t="s">
        <v>34</v>
      </c>
      <c r="J45" s="57">
        <f t="shared" si="0"/>
        <v>1</v>
      </c>
      <c r="K45" s="55" t="s">
        <v>35</v>
      </c>
      <c r="L45" s="55" t="s">
        <v>4</v>
      </c>
      <c r="M45" s="58"/>
      <c r="N45" s="55"/>
      <c r="O45" s="55"/>
      <c r="P45" s="59"/>
      <c r="Q45" s="55"/>
      <c r="R45" s="55"/>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60"/>
      <c r="BA45" s="61">
        <f t="shared" si="1"/>
        <v>13733</v>
      </c>
      <c r="BB45" s="62">
        <f t="shared" si="2"/>
        <v>13733</v>
      </c>
      <c r="BC45" s="63" t="str">
        <f t="shared" si="3"/>
        <v>INR  Thirteen Thousand Seven Hundred &amp; Thirty Three  Only</v>
      </c>
      <c r="IA45" s="17">
        <v>1.32</v>
      </c>
      <c r="IB45" s="17" t="s">
        <v>140</v>
      </c>
      <c r="IC45" s="17" t="s">
        <v>76</v>
      </c>
      <c r="ID45" s="17">
        <v>7.77</v>
      </c>
      <c r="IE45" s="18" t="s">
        <v>243</v>
      </c>
      <c r="IF45" s="18"/>
      <c r="IG45" s="18"/>
      <c r="IH45" s="18"/>
      <c r="II45" s="18"/>
    </row>
    <row r="46" spans="1:243" s="17" customFormat="1" ht="63">
      <c r="A46" s="27">
        <v>1.33</v>
      </c>
      <c r="B46" s="33" t="s">
        <v>141</v>
      </c>
      <c r="C46" s="31" t="s">
        <v>77</v>
      </c>
      <c r="D46" s="64">
        <v>5.67</v>
      </c>
      <c r="E46" s="65" t="s">
        <v>243</v>
      </c>
      <c r="F46" s="66">
        <v>351.95</v>
      </c>
      <c r="G46" s="54"/>
      <c r="H46" s="55"/>
      <c r="I46" s="56" t="s">
        <v>34</v>
      </c>
      <c r="J46" s="57">
        <f t="shared" si="0"/>
        <v>1</v>
      </c>
      <c r="K46" s="55" t="s">
        <v>35</v>
      </c>
      <c r="L46" s="55" t="s">
        <v>4</v>
      </c>
      <c r="M46" s="58"/>
      <c r="N46" s="55"/>
      <c r="O46" s="55"/>
      <c r="P46" s="59"/>
      <c r="Q46" s="55"/>
      <c r="R46" s="55"/>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60"/>
      <c r="BA46" s="61">
        <f t="shared" si="1"/>
        <v>1996</v>
      </c>
      <c r="BB46" s="62">
        <f t="shared" si="2"/>
        <v>1996</v>
      </c>
      <c r="BC46" s="63" t="str">
        <f t="shared" si="3"/>
        <v>INR  One Thousand Nine Hundred &amp; Ninety Six  Only</v>
      </c>
      <c r="IA46" s="17">
        <v>1.33</v>
      </c>
      <c r="IB46" s="17" t="s">
        <v>141</v>
      </c>
      <c r="IC46" s="17" t="s">
        <v>77</v>
      </c>
      <c r="ID46" s="17">
        <v>5.67</v>
      </c>
      <c r="IE46" s="18" t="s">
        <v>243</v>
      </c>
      <c r="IF46" s="18"/>
      <c r="IG46" s="18"/>
      <c r="IH46" s="18"/>
      <c r="II46" s="18"/>
    </row>
    <row r="47" spans="1:243" s="17" customFormat="1" ht="63">
      <c r="A47" s="53">
        <v>1.34</v>
      </c>
      <c r="B47" s="33" t="s">
        <v>142</v>
      </c>
      <c r="C47" s="31" t="s">
        <v>78</v>
      </c>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70"/>
      <c r="IA47" s="17">
        <v>1.34</v>
      </c>
      <c r="IB47" s="17" t="s">
        <v>142</v>
      </c>
      <c r="IC47" s="17" t="s">
        <v>78</v>
      </c>
      <c r="IE47" s="18"/>
      <c r="IF47" s="18"/>
      <c r="IG47" s="18"/>
      <c r="IH47" s="18"/>
      <c r="II47" s="18"/>
    </row>
    <row r="48" spans="1:243" s="17" customFormat="1" ht="28.5">
      <c r="A48" s="27">
        <v>1.35</v>
      </c>
      <c r="B48" s="33" t="s">
        <v>143</v>
      </c>
      <c r="C48" s="31" t="s">
        <v>79</v>
      </c>
      <c r="D48" s="64">
        <v>1</v>
      </c>
      <c r="E48" s="65" t="s">
        <v>246</v>
      </c>
      <c r="F48" s="66">
        <v>158.31</v>
      </c>
      <c r="G48" s="54"/>
      <c r="H48" s="55"/>
      <c r="I48" s="56" t="s">
        <v>34</v>
      </c>
      <c r="J48" s="57">
        <f t="shared" si="0"/>
        <v>1</v>
      </c>
      <c r="K48" s="55" t="s">
        <v>35</v>
      </c>
      <c r="L48" s="55" t="s">
        <v>4</v>
      </c>
      <c r="M48" s="58"/>
      <c r="N48" s="55"/>
      <c r="O48" s="55"/>
      <c r="P48" s="59"/>
      <c r="Q48" s="55"/>
      <c r="R48" s="55"/>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60"/>
      <c r="BA48" s="61">
        <f t="shared" si="1"/>
        <v>158</v>
      </c>
      <c r="BB48" s="62">
        <f t="shared" si="2"/>
        <v>158</v>
      </c>
      <c r="BC48" s="63" t="str">
        <f t="shared" si="3"/>
        <v>INR  One Hundred &amp; Fifty Eight  Only</v>
      </c>
      <c r="IA48" s="17">
        <v>1.35</v>
      </c>
      <c r="IB48" s="17" t="s">
        <v>143</v>
      </c>
      <c r="IC48" s="17" t="s">
        <v>79</v>
      </c>
      <c r="ID48" s="17">
        <v>1</v>
      </c>
      <c r="IE48" s="18" t="s">
        <v>246</v>
      </c>
      <c r="IF48" s="18"/>
      <c r="IG48" s="18"/>
      <c r="IH48" s="18"/>
      <c r="II48" s="18"/>
    </row>
    <row r="49" spans="1:243" s="17" customFormat="1" ht="63">
      <c r="A49" s="53">
        <v>1.36</v>
      </c>
      <c r="B49" s="33" t="s">
        <v>144</v>
      </c>
      <c r="C49" s="31" t="s">
        <v>80</v>
      </c>
      <c r="D49" s="68"/>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70"/>
      <c r="IA49" s="17">
        <v>1.36</v>
      </c>
      <c r="IB49" s="17" t="s">
        <v>144</v>
      </c>
      <c r="IC49" s="17" t="s">
        <v>80</v>
      </c>
      <c r="IE49" s="18"/>
      <c r="IF49" s="18"/>
      <c r="IG49" s="18"/>
      <c r="IH49" s="18"/>
      <c r="II49" s="18"/>
    </row>
    <row r="50" spans="1:243" s="17" customFormat="1" ht="28.5">
      <c r="A50" s="27">
        <v>1.37</v>
      </c>
      <c r="B50" s="33" t="s">
        <v>145</v>
      </c>
      <c r="C50" s="31" t="s">
        <v>81</v>
      </c>
      <c r="D50" s="64">
        <v>4</v>
      </c>
      <c r="E50" s="65" t="s">
        <v>246</v>
      </c>
      <c r="F50" s="66">
        <v>30.86</v>
      </c>
      <c r="G50" s="54"/>
      <c r="H50" s="55"/>
      <c r="I50" s="56" t="s">
        <v>34</v>
      </c>
      <c r="J50" s="57">
        <f t="shared" si="0"/>
        <v>1</v>
      </c>
      <c r="K50" s="55" t="s">
        <v>35</v>
      </c>
      <c r="L50" s="55" t="s">
        <v>4</v>
      </c>
      <c r="M50" s="58"/>
      <c r="N50" s="55"/>
      <c r="O50" s="55"/>
      <c r="P50" s="59"/>
      <c r="Q50" s="55"/>
      <c r="R50" s="55"/>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60"/>
      <c r="BA50" s="61">
        <f t="shared" si="1"/>
        <v>123</v>
      </c>
      <c r="BB50" s="62">
        <f t="shared" si="2"/>
        <v>123</v>
      </c>
      <c r="BC50" s="63" t="str">
        <f t="shared" si="3"/>
        <v>INR  One Hundred &amp; Twenty Three  Only</v>
      </c>
      <c r="IA50" s="17">
        <v>1.37</v>
      </c>
      <c r="IB50" s="17" t="s">
        <v>145</v>
      </c>
      <c r="IC50" s="17" t="s">
        <v>81</v>
      </c>
      <c r="ID50" s="17">
        <v>4</v>
      </c>
      <c r="IE50" s="18" t="s">
        <v>246</v>
      </c>
      <c r="IF50" s="18"/>
      <c r="IG50" s="18"/>
      <c r="IH50" s="18"/>
      <c r="II50" s="18"/>
    </row>
    <row r="51" spans="1:243" s="17" customFormat="1" ht="110.25">
      <c r="A51" s="53">
        <v>1.38</v>
      </c>
      <c r="B51" s="33" t="s">
        <v>146</v>
      </c>
      <c r="C51" s="31" t="s">
        <v>82</v>
      </c>
      <c r="D51" s="64">
        <v>5</v>
      </c>
      <c r="E51" s="65" t="s">
        <v>246</v>
      </c>
      <c r="F51" s="66">
        <v>899.3</v>
      </c>
      <c r="G51" s="54"/>
      <c r="H51" s="55"/>
      <c r="I51" s="56" t="s">
        <v>34</v>
      </c>
      <c r="J51" s="57">
        <f t="shared" si="0"/>
        <v>1</v>
      </c>
      <c r="K51" s="55" t="s">
        <v>35</v>
      </c>
      <c r="L51" s="55" t="s">
        <v>4</v>
      </c>
      <c r="M51" s="58"/>
      <c r="N51" s="55"/>
      <c r="O51" s="55"/>
      <c r="P51" s="59"/>
      <c r="Q51" s="55"/>
      <c r="R51" s="55"/>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60"/>
      <c r="BA51" s="61">
        <f t="shared" si="1"/>
        <v>4497</v>
      </c>
      <c r="BB51" s="62">
        <f t="shared" si="2"/>
        <v>4497</v>
      </c>
      <c r="BC51" s="63" t="str">
        <f t="shared" si="3"/>
        <v>INR  Four Thousand Four Hundred &amp; Ninety Seven  Only</v>
      </c>
      <c r="IA51" s="17">
        <v>1.38</v>
      </c>
      <c r="IB51" s="17" t="s">
        <v>146</v>
      </c>
      <c r="IC51" s="17" t="s">
        <v>82</v>
      </c>
      <c r="ID51" s="17">
        <v>5</v>
      </c>
      <c r="IE51" s="18" t="s">
        <v>246</v>
      </c>
      <c r="IF51" s="18"/>
      <c r="IG51" s="18"/>
      <c r="IH51" s="18"/>
      <c r="II51" s="18"/>
    </row>
    <row r="52" spans="1:243" s="17" customFormat="1" ht="78.75">
      <c r="A52" s="27">
        <v>1.39</v>
      </c>
      <c r="B52" s="33" t="s">
        <v>147</v>
      </c>
      <c r="C52" s="31" t="s">
        <v>83</v>
      </c>
      <c r="D52" s="68"/>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70"/>
      <c r="IA52" s="17">
        <v>1.39</v>
      </c>
      <c r="IB52" s="17" t="s">
        <v>147</v>
      </c>
      <c r="IC52" s="17" t="s">
        <v>83</v>
      </c>
      <c r="IE52" s="18"/>
      <c r="IF52" s="18"/>
      <c r="IG52" s="18"/>
      <c r="IH52" s="18"/>
      <c r="II52" s="18"/>
    </row>
    <row r="53" spans="1:243" s="17" customFormat="1" ht="28.5">
      <c r="A53" s="53">
        <v>1.4</v>
      </c>
      <c r="B53" s="33" t="s">
        <v>143</v>
      </c>
      <c r="C53" s="31" t="s">
        <v>84</v>
      </c>
      <c r="D53" s="64">
        <v>2</v>
      </c>
      <c r="E53" s="65" t="s">
        <v>246</v>
      </c>
      <c r="F53" s="66">
        <v>228.23</v>
      </c>
      <c r="G53" s="54"/>
      <c r="H53" s="55"/>
      <c r="I53" s="56" t="s">
        <v>34</v>
      </c>
      <c r="J53" s="57">
        <f t="shared" si="0"/>
        <v>1</v>
      </c>
      <c r="K53" s="55" t="s">
        <v>35</v>
      </c>
      <c r="L53" s="55" t="s">
        <v>4</v>
      </c>
      <c r="M53" s="58"/>
      <c r="N53" s="55"/>
      <c r="O53" s="55"/>
      <c r="P53" s="59"/>
      <c r="Q53" s="55"/>
      <c r="R53" s="55"/>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0"/>
      <c r="BA53" s="61">
        <f t="shared" si="1"/>
        <v>456</v>
      </c>
      <c r="BB53" s="62">
        <f t="shared" si="2"/>
        <v>456</v>
      </c>
      <c r="BC53" s="63" t="str">
        <f t="shared" si="3"/>
        <v>INR  Four Hundred &amp; Fifty Six  Only</v>
      </c>
      <c r="IA53" s="17">
        <v>1.4</v>
      </c>
      <c r="IB53" s="17" t="s">
        <v>143</v>
      </c>
      <c r="IC53" s="17" t="s">
        <v>84</v>
      </c>
      <c r="ID53" s="17">
        <v>2</v>
      </c>
      <c r="IE53" s="18" t="s">
        <v>246</v>
      </c>
      <c r="IF53" s="18"/>
      <c r="IG53" s="18"/>
      <c r="IH53" s="18"/>
      <c r="II53" s="18"/>
    </row>
    <row r="54" spans="1:243" s="17" customFormat="1" ht="94.5">
      <c r="A54" s="27">
        <v>1.41</v>
      </c>
      <c r="B54" s="33" t="s">
        <v>148</v>
      </c>
      <c r="C54" s="31" t="s">
        <v>85</v>
      </c>
      <c r="D54" s="68"/>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70"/>
      <c r="IA54" s="17">
        <v>1.41</v>
      </c>
      <c r="IB54" s="17" t="s">
        <v>148</v>
      </c>
      <c r="IC54" s="17" t="s">
        <v>85</v>
      </c>
      <c r="IE54" s="18"/>
      <c r="IF54" s="18"/>
      <c r="IG54" s="18"/>
      <c r="IH54" s="18"/>
      <c r="II54" s="18"/>
    </row>
    <row r="55" spans="1:243" s="17" customFormat="1" ht="28.5">
      <c r="A55" s="53">
        <v>1.42</v>
      </c>
      <c r="B55" s="33" t="s">
        <v>149</v>
      </c>
      <c r="C55" s="31" t="s">
        <v>86</v>
      </c>
      <c r="D55" s="64">
        <v>14</v>
      </c>
      <c r="E55" s="65" t="s">
        <v>246</v>
      </c>
      <c r="F55" s="66">
        <v>91.54</v>
      </c>
      <c r="G55" s="54"/>
      <c r="H55" s="55"/>
      <c r="I55" s="56" t="s">
        <v>34</v>
      </c>
      <c r="J55" s="57">
        <f t="shared" si="0"/>
        <v>1</v>
      </c>
      <c r="K55" s="55" t="s">
        <v>35</v>
      </c>
      <c r="L55" s="55" t="s">
        <v>4</v>
      </c>
      <c r="M55" s="58"/>
      <c r="N55" s="55"/>
      <c r="O55" s="55"/>
      <c r="P55" s="59"/>
      <c r="Q55" s="55"/>
      <c r="R55" s="55"/>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0"/>
      <c r="BA55" s="61">
        <f t="shared" si="1"/>
        <v>1282</v>
      </c>
      <c r="BB55" s="62">
        <f t="shared" si="2"/>
        <v>1282</v>
      </c>
      <c r="BC55" s="63" t="str">
        <f t="shared" si="3"/>
        <v>INR  One Thousand Two Hundred &amp; Eighty Two  Only</v>
      </c>
      <c r="IA55" s="17">
        <v>1.42</v>
      </c>
      <c r="IB55" s="17" t="s">
        <v>149</v>
      </c>
      <c r="IC55" s="17" t="s">
        <v>86</v>
      </c>
      <c r="ID55" s="17">
        <v>14</v>
      </c>
      <c r="IE55" s="18" t="s">
        <v>246</v>
      </c>
      <c r="IF55" s="18"/>
      <c r="IG55" s="18"/>
      <c r="IH55" s="18"/>
      <c r="II55" s="18"/>
    </row>
    <row r="56" spans="1:243" s="17" customFormat="1" ht="94.5">
      <c r="A56" s="27">
        <v>1.43</v>
      </c>
      <c r="B56" s="33" t="s">
        <v>150</v>
      </c>
      <c r="C56" s="31" t="s">
        <v>87</v>
      </c>
      <c r="D56" s="68"/>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70"/>
      <c r="IA56" s="17">
        <v>1.43</v>
      </c>
      <c r="IB56" s="17" t="s">
        <v>150</v>
      </c>
      <c r="IC56" s="17" t="s">
        <v>87</v>
      </c>
      <c r="IE56" s="18"/>
      <c r="IF56" s="18"/>
      <c r="IG56" s="18"/>
      <c r="IH56" s="18"/>
      <c r="II56" s="18"/>
    </row>
    <row r="57" spans="1:243" s="17" customFormat="1" ht="28.5">
      <c r="A57" s="53">
        <v>1.44</v>
      </c>
      <c r="B57" s="33" t="s">
        <v>145</v>
      </c>
      <c r="C57" s="31" t="s">
        <v>88</v>
      </c>
      <c r="D57" s="64">
        <v>8</v>
      </c>
      <c r="E57" s="65" t="s">
        <v>246</v>
      </c>
      <c r="F57" s="66">
        <v>52.65</v>
      </c>
      <c r="G57" s="54"/>
      <c r="H57" s="55"/>
      <c r="I57" s="56" t="s">
        <v>34</v>
      </c>
      <c r="J57" s="57">
        <f t="shared" si="0"/>
        <v>1</v>
      </c>
      <c r="K57" s="55" t="s">
        <v>35</v>
      </c>
      <c r="L57" s="55" t="s">
        <v>4</v>
      </c>
      <c r="M57" s="58"/>
      <c r="N57" s="55"/>
      <c r="O57" s="55"/>
      <c r="P57" s="59"/>
      <c r="Q57" s="55"/>
      <c r="R57" s="55"/>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0"/>
      <c r="BA57" s="61">
        <f t="shared" si="1"/>
        <v>421</v>
      </c>
      <c r="BB57" s="62">
        <f t="shared" si="2"/>
        <v>421</v>
      </c>
      <c r="BC57" s="63" t="str">
        <f t="shared" si="3"/>
        <v>INR  Four Hundred &amp; Twenty One  Only</v>
      </c>
      <c r="IA57" s="17">
        <v>1.44</v>
      </c>
      <c r="IB57" s="17" t="s">
        <v>145</v>
      </c>
      <c r="IC57" s="17" t="s">
        <v>88</v>
      </c>
      <c r="ID57" s="17">
        <v>8</v>
      </c>
      <c r="IE57" s="18" t="s">
        <v>246</v>
      </c>
      <c r="IF57" s="18"/>
      <c r="IG57" s="18"/>
      <c r="IH57" s="18"/>
      <c r="II57" s="18"/>
    </row>
    <row r="58" spans="1:243" s="17" customFormat="1" ht="94.5">
      <c r="A58" s="27">
        <v>1.45</v>
      </c>
      <c r="B58" s="33" t="s">
        <v>151</v>
      </c>
      <c r="C58" s="31" t="s">
        <v>89</v>
      </c>
      <c r="D58" s="68"/>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70"/>
      <c r="IA58" s="17">
        <v>1.45</v>
      </c>
      <c r="IB58" s="17" t="s">
        <v>151</v>
      </c>
      <c r="IC58" s="17" t="s">
        <v>89</v>
      </c>
      <c r="IE58" s="18"/>
      <c r="IF58" s="18"/>
      <c r="IG58" s="18"/>
      <c r="IH58" s="18"/>
      <c r="II58" s="18"/>
    </row>
    <row r="59" spans="1:243" s="17" customFormat="1" ht="28.5">
      <c r="A59" s="53">
        <v>1.46</v>
      </c>
      <c r="B59" s="33" t="s">
        <v>152</v>
      </c>
      <c r="C59" s="31" t="s">
        <v>90</v>
      </c>
      <c r="D59" s="64">
        <v>4</v>
      </c>
      <c r="E59" s="65" t="s">
        <v>246</v>
      </c>
      <c r="F59" s="66">
        <v>54.58</v>
      </c>
      <c r="G59" s="54"/>
      <c r="H59" s="55"/>
      <c r="I59" s="56" t="s">
        <v>34</v>
      </c>
      <c r="J59" s="57">
        <f t="shared" si="0"/>
        <v>1</v>
      </c>
      <c r="K59" s="55" t="s">
        <v>35</v>
      </c>
      <c r="L59" s="55" t="s">
        <v>4</v>
      </c>
      <c r="M59" s="58"/>
      <c r="N59" s="55"/>
      <c r="O59" s="55"/>
      <c r="P59" s="59"/>
      <c r="Q59" s="55"/>
      <c r="R59" s="55"/>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60"/>
      <c r="BA59" s="61">
        <f t="shared" si="1"/>
        <v>218</v>
      </c>
      <c r="BB59" s="62">
        <f t="shared" si="2"/>
        <v>218</v>
      </c>
      <c r="BC59" s="63" t="str">
        <f t="shared" si="3"/>
        <v>INR  Two Hundred &amp; Eighteen  Only</v>
      </c>
      <c r="IA59" s="17">
        <v>1.46</v>
      </c>
      <c r="IB59" s="17" t="s">
        <v>152</v>
      </c>
      <c r="IC59" s="17" t="s">
        <v>90</v>
      </c>
      <c r="ID59" s="17">
        <v>4</v>
      </c>
      <c r="IE59" s="18" t="s">
        <v>246</v>
      </c>
      <c r="IF59" s="18"/>
      <c r="IG59" s="18"/>
      <c r="IH59" s="18"/>
      <c r="II59" s="18"/>
    </row>
    <row r="60" spans="1:243" s="17" customFormat="1" ht="110.25">
      <c r="A60" s="27">
        <v>1.47</v>
      </c>
      <c r="B60" s="33" t="s">
        <v>153</v>
      </c>
      <c r="C60" s="31" t="s">
        <v>91</v>
      </c>
      <c r="D60" s="64">
        <v>4</v>
      </c>
      <c r="E60" s="65" t="s">
        <v>246</v>
      </c>
      <c r="F60" s="66">
        <v>648.66</v>
      </c>
      <c r="G60" s="54"/>
      <c r="H60" s="55"/>
      <c r="I60" s="56" t="s">
        <v>34</v>
      </c>
      <c r="J60" s="57">
        <f t="shared" si="0"/>
        <v>1</v>
      </c>
      <c r="K60" s="55" t="s">
        <v>35</v>
      </c>
      <c r="L60" s="55" t="s">
        <v>4</v>
      </c>
      <c r="M60" s="58"/>
      <c r="N60" s="55"/>
      <c r="O60" s="55"/>
      <c r="P60" s="59"/>
      <c r="Q60" s="55"/>
      <c r="R60" s="55"/>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60"/>
      <c r="BA60" s="61">
        <f t="shared" si="1"/>
        <v>2595</v>
      </c>
      <c r="BB60" s="62">
        <f t="shared" si="2"/>
        <v>2595</v>
      </c>
      <c r="BC60" s="63" t="str">
        <f t="shared" si="3"/>
        <v>INR  Two Thousand Five Hundred &amp; Ninety Five  Only</v>
      </c>
      <c r="IA60" s="17">
        <v>1.47</v>
      </c>
      <c r="IB60" s="17" t="s">
        <v>153</v>
      </c>
      <c r="IC60" s="17" t="s">
        <v>91</v>
      </c>
      <c r="ID60" s="17">
        <v>4</v>
      </c>
      <c r="IE60" s="18" t="s">
        <v>246</v>
      </c>
      <c r="IF60" s="18"/>
      <c r="IG60" s="18"/>
      <c r="IH60" s="18"/>
      <c r="II60" s="18"/>
    </row>
    <row r="61" spans="1:243" s="17" customFormat="1" ht="409.5">
      <c r="A61" s="53">
        <v>1.48</v>
      </c>
      <c r="B61" s="33" t="s">
        <v>154</v>
      </c>
      <c r="C61" s="31" t="s">
        <v>92</v>
      </c>
      <c r="D61" s="68"/>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70"/>
      <c r="IA61" s="17">
        <v>1.48</v>
      </c>
      <c r="IB61" s="17" t="s">
        <v>154</v>
      </c>
      <c r="IC61" s="17" t="s">
        <v>92</v>
      </c>
      <c r="IE61" s="18"/>
      <c r="IF61" s="18"/>
      <c r="IG61" s="18"/>
      <c r="IH61" s="18"/>
      <c r="II61" s="18"/>
    </row>
    <row r="62" spans="1:243" s="17" customFormat="1" ht="78.75">
      <c r="A62" s="27">
        <v>1.49</v>
      </c>
      <c r="B62" s="33" t="s">
        <v>155</v>
      </c>
      <c r="C62" s="31" t="s">
        <v>93</v>
      </c>
      <c r="D62" s="64">
        <v>35</v>
      </c>
      <c r="E62" s="65" t="s">
        <v>243</v>
      </c>
      <c r="F62" s="66">
        <v>1576.19</v>
      </c>
      <c r="G62" s="54"/>
      <c r="H62" s="55"/>
      <c r="I62" s="56" t="s">
        <v>34</v>
      </c>
      <c r="J62" s="57">
        <f t="shared" si="0"/>
        <v>1</v>
      </c>
      <c r="K62" s="55" t="s">
        <v>35</v>
      </c>
      <c r="L62" s="55" t="s">
        <v>4</v>
      </c>
      <c r="M62" s="58"/>
      <c r="N62" s="55"/>
      <c r="O62" s="55"/>
      <c r="P62" s="59"/>
      <c r="Q62" s="55"/>
      <c r="R62" s="55"/>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60"/>
      <c r="BA62" s="61">
        <f t="shared" si="1"/>
        <v>55167</v>
      </c>
      <c r="BB62" s="62">
        <f t="shared" si="2"/>
        <v>55167</v>
      </c>
      <c r="BC62" s="63" t="str">
        <f t="shared" si="3"/>
        <v>INR  Fifty Five Thousand One Hundred &amp; Sixty Seven  Only</v>
      </c>
      <c r="IA62" s="17">
        <v>1.49</v>
      </c>
      <c r="IB62" s="17" t="s">
        <v>155</v>
      </c>
      <c r="IC62" s="17" t="s">
        <v>93</v>
      </c>
      <c r="ID62" s="17">
        <v>35</v>
      </c>
      <c r="IE62" s="18" t="s">
        <v>243</v>
      </c>
      <c r="IF62" s="18"/>
      <c r="IG62" s="18"/>
      <c r="IH62" s="18"/>
      <c r="II62" s="18"/>
    </row>
    <row r="63" spans="1:243" s="17" customFormat="1" ht="110.25">
      <c r="A63" s="53">
        <v>1.5</v>
      </c>
      <c r="B63" s="33" t="s">
        <v>156</v>
      </c>
      <c r="C63" s="31" t="s">
        <v>94</v>
      </c>
      <c r="D63" s="68"/>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70"/>
      <c r="IA63" s="17">
        <v>1.5</v>
      </c>
      <c r="IB63" s="17" t="s">
        <v>156</v>
      </c>
      <c r="IC63" s="17" t="s">
        <v>94</v>
      </c>
      <c r="IE63" s="18"/>
      <c r="IF63" s="18"/>
      <c r="IG63" s="18"/>
      <c r="IH63" s="18"/>
      <c r="II63" s="18"/>
    </row>
    <row r="64" spans="1:243" s="17" customFormat="1" ht="31.5">
      <c r="A64" s="27">
        <v>1.51</v>
      </c>
      <c r="B64" s="33" t="s">
        <v>157</v>
      </c>
      <c r="C64" s="31" t="s">
        <v>95</v>
      </c>
      <c r="D64" s="64">
        <v>0.5</v>
      </c>
      <c r="E64" s="65" t="s">
        <v>243</v>
      </c>
      <c r="F64" s="66">
        <v>950.99</v>
      </c>
      <c r="G64" s="54"/>
      <c r="H64" s="55"/>
      <c r="I64" s="56" t="s">
        <v>34</v>
      </c>
      <c r="J64" s="57">
        <f t="shared" si="0"/>
        <v>1</v>
      </c>
      <c r="K64" s="55" t="s">
        <v>35</v>
      </c>
      <c r="L64" s="55" t="s">
        <v>4</v>
      </c>
      <c r="M64" s="58"/>
      <c r="N64" s="55"/>
      <c r="O64" s="55"/>
      <c r="P64" s="59"/>
      <c r="Q64" s="55"/>
      <c r="R64" s="55"/>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60"/>
      <c r="BA64" s="61">
        <f t="shared" si="1"/>
        <v>475</v>
      </c>
      <c r="BB64" s="62">
        <f t="shared" si="2"/>
        <v>475</v>
      </c>
      <c r="BC64" s="63" t="str">
        <f t="shared" si="3"/>
        <v>INR  Four Hundred &amp; Seventy Five  Only</v>
      </c>
      <c r="IA64" s="17">
        <v>1.51</v>
      </c>
      <c r="IB64" s="17" t="s">
        <v>157</v>
      </c>
      <c r="IC64" s="17" t="s">
        <v>95</v>
      </c>
      <c r="ID64" s="17">
        <v>0.5</v>
      </c>
      <c r="IE64" s="18" t="s">
        <v>243</v>
      </c>
      <c r="IF64" s="18"/>
      <c r="IG64" s="18"/>
      <c r="IH64" s="18"/>
      <c r="II64" s="18"/>
    </row>
    <row r="65" spans="1:243" s="17" customFormat="1" ht="200.25" customHeight="1">
      <c r="A65" s="53">
        <v>1.52</v>
      </c>
      <c r="B65" s="33" t="s">
        <v>158</v>
      </c>
      <c r="C65" s="31" t="s">
        <v>96</v>
      </c>
      <c r="D65" s="64">
        <v>167</v>
      </c>
      <c r="E65" s="65" t="s">
        <v>244</v>
      </c>
      <c r="F65" s="66">
        <v>116.92</v>
      </c>
      <c r="G65" s="54"/>
      <c r="H65" s="55"/>
      <c r="I65" s="56" t="s">
        <v>34</v>
      </c>
      <c r="J65" s="57">
        <f t="shared" si="0"/>
        <v>1</v>
      </c>
      <c r="K65" s="55" t="s">
        <v>35</v>
      </c>
      <c r="L65" s="55" t="s">
        <v>4</v>
      </c>
      <c r="M65" s="58"/>
      <c r="N65" s="55"/>
      <c r="O65" s="55"/>
      <c r="P65" s="59"/>
      <c r="Q65" s="55"/>
      <c r="R65" s="55"/>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60"/>
      <c r="BA65" s="61">
        <f t="shared" si="1"/>
        <v>19526</v>
      </c>
      <c r="BB65" s="62">
        <f t="shared" si="2"/>
        <v>19526</v>
      </c>
      <c r="BC65" s="63" t="str">
        <f t="shared" si="3"/>
        <v>INR  Nineteen Thousand Five Hundred &amp; Twenty Six  Only</v>
      </c>
      <c r="IA65" s="17">
        <v>1.52</v>
      </c>
      <c r="IB65" s="17" t="s">
        <v>158</v>
      </c>
      <c r="IC65" s="17" t="s">
        <v>96</v>
      </c>
      <c r="ID65" s="17">
        <v>167</v>
      </c>
      <c r="IE65" s="18" t="s">
        <v>244</v>
      </c>
      <c r="IF65" s="18"/>
      <c r="IG65" s="18"/>
      <c r="IH65" s="18"/>
      <c r="II65" s="18"/>
    </row>
    <row r="66" spans="1:243" s="17" customFormat="1" ht="15.75">
      <c r="A66" s="27">
        <v>1.53</v>
      </c>
      <c r="B66" s="33" t="s">
        <v>159</v>
      </c>
      <c r="C66" s="31" t="s">
        <v>97</v>
      </c>
      <c r="D66" s="68"/>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70"/>
      <c r="IA66" s="17">
        <v>1.53</v>
      </c>
      <c r="IB66" s="17" t="s">
        <v>159</v>
      </c>
      <c r="IC66" s="17" t="s">
        <v>97</v>
      </c>
      <c r="IE66" s="18"/>
      <c r="IF66" s="18"/>
      <c r="IG66" s="18"/>
      <c r="IH66" s="18"/>
      <c r="II66" s="18"/>
    </row>
    <row r="67" spans="1:243" s="17" customFormat="1" ht="94.5">
      <c r="A67" s="53">
        <v>1.54</v>
      </c>
      <c r="B67" s="33" t="s">
        <v>160</v>
      </c>
      <c r="C67" s="31" t="s">
        <v>98</v>
      </c>
      <c r="D67" s="68"/>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70"/>
      <c r="IA67" s="17">
        <v>1.54</v>
      </c>
      <c r="IB67" s="17" t="s">
        <v>160</v>
      </c>
      <c r="IC67" s="17" t="s">
        <v>98</v>
      </c>
      <c r="IE67" s="18"/>
      <c r="IF67" s="18"/>
      <c r="IG67" s="18"/>
      <c r="IH67" s="18"/>
      <c r="II67" s="18"/>
    </row>
    <row r="68" spans="1:243" s="17" customFormat="1" ht="78.75">
      <c r="A68" s="27">
        <v>1.55</v>
      </c>
      <c r="B68" s="33" t="s">
        <v>161</v>
      </c>
      <c r="C68" s="31" t="s">
        <v>99</v>
      </c>
      <c r="D68" s="64">
        <v>27</v>
      </c>
      <c r="E68" s="65" t="s">
        <v>244</v>
      </c>
      <c r="F68" s="66">
        <v>100.53</v>
      </c>
      <c r="G68" s="54"/>
      <c r="H68" s="55"/>
      <c r="I68" s="56" t="s">
        <v>34</v>
      </c>
      <c r="J68" s="57">
        <f t="shared" si="0"/>
        <v>1</v>
      </c>
      <c r="K68" s="55" t="s">
        <v>35</v>
      </c>
      <c r="L68" s="55" t="s">
        <v>4</v>
      </c>
      <c r="M68" s="58"/>
      <c r="N68" s="55"/>
      <c r="O68" s="55"/>
      <c r="P68" s="59"/>
      <c r="Q68" s="55"/>
      <c r="R68" s="55"/>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60"/>
      <c r="BA68" s="61">
        <f t="shared" si="1"/>
        <v>2714</v>
      </c>
      <c r="BB68" s="62">
        <f t="shared" si="2"/>
        <v>2714</v>
      </c>
      <c r="BC68" s="63" t="str">
        <f t="shared" si="3"/>
        <v>INR  Two Thousand Seven Hundred &amp; Fourteen  Only</v>
      </c>
      <c r="IA68" s="17">
        <v>1.55</v>
      </c>
      <c r="IB68" s="17" t="s">
        <v>161</v>
      </c>
      <c r="IC68" s="17" t="s">
        <v>99</v>
      </c>
      <c r="ID68" s="17">
        <v>27</v>
      </c>
      <c r="IE68" s="18" t="s">
        <v>244</v>
      </c>
      <c r="IF68" s="18"/>
      <c r="IG68" s="18"/>
      <c r="IH68" s="18"/>
      <c r="II68" s="18"/>
    </row>
    <row r="69" spans="1:243" s="17" customFormat="1" ht="31.5">
      <c r="A69" s="53">
        <v>1.56</v>
      </c>
      <c r="B69" s="33" t="s">
        <v>162</v>
      </c>
      <c r="C69" s="31" t="s">
        <v>100</v>
      </c>
      <c r="D69" s="64">
        <v>600</v>
      </c>
      <c r="E69" s="65" t="s">
        <v>247</v>
      </c>
      <c r="F69" s="66">
        <v>2.98</v>
      </c>
      <c r="G69" s="54"/>
      <c r="H69" s="55"/>
      <c r="I69" s="56" t="s">
        <v>34</v>
      </c>
      <c r="J69" s="57">
        <f t="shared" si="0"/>
        <v>1</v>
      </c>
      <c r="K69" s="55" t="s">
        <v>35</v>
      </c>
      <c r="L69" s="55" t="s">
        <v>4</v>
      </c>
      <c r="M69" s="58"/>
      <c r="N69" s="55"/>
      <c r="O69" s="55"/>
      <c r="P69" s="59"/>
      <c r="Q69" s="55"/>
      <c r="R69" s="55"/>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60"/>
      <c r="BA69" s="61">
        <f t="shared" si="1"/>
        <v>1788</v>
      </c>
      <c r="BB69" s="62">
        <f t="shared" si="2"/>
        <v>1788</v>
      </c>
      <c r="BC69" s="63" t="str">
        <f t="shared" si="3"/>
        <v>INR  One Thousand Seven Hundred &amp; Eighty Eight  Only</v>
      </c>
      <c r="IA69" s="17">
        <v>1.56</v>
      </c>
      <c r="IB69" s="17" t="s">
        <v>162</v>
      </c>
      <c r="IC69" s="17" t="s">
        <v>100</v>
      </c>
      <c r="ID69" s="17">
        <v>600</v>
      </c>
      <c r="IE69" s="18" t="s">
        <v>247</v>
      </c>
      <c r="IF69" s="18"/>
      <c r="IG69" s="18"/>
      <c r="IH69" s="18"/>
      <c r="II69" s="18"/>
    </row>
    <row r="70" spans="1:243" s="17" customFormat="1" ht="78.75">
      <c r="A70" s="27">
        <v>1.57</v>
      </c>
      <c r="B70" s="33" t="s">
        <v>163</v>
      </c>
      <c r="C70" s="31" t="s">
        <v>101</v>
      </c>
      <c r="D70" s="68"/>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70"/>
      <c r="IA70" s="17">
        <v>1.57</v>
      </c>
      <c r="IB70" s="17" t="s">
        <v>163</v>
      </c>
      <c r="IC70" s="17" t="s">
        <v>101</v>
      </c>
      <c r="IE70" s="18"/>
      <c r="IF70" s="18"/>
      <c r="IG70" s="18"/>
      <c r="IH70" s="18"/>
      <c r="II70" s="18"/>
    </row>
    <row r="71" spans="1:243" s="17" customFormat="1" ht="31.5">
      <c r="A71" s="53">
        <v>1.58</v>
      </c>
      <c r="B71" s="33" t="s">
        <v>164</v>
      </c>
      <c r="C71" s="31" t="s">
        <v>102</v>
      </c>
      <c r="D71" s="64">
        <v>681.95</v>
      </c>
      <c r="E71" s="65" t="s">
        <v>244</v>
      </c>
      <c r="F71" s="66">
        <v>124.77</v>
      </c>
      <c r="G71" s="54"/>
      <c r="H71" s="55"/>
      <c r="I71" s="56" t="s">
        <v>34</v>
      </c>
      <c r="J71" s="57">
        <f t="shared" si="0"/>
        <v>1</v>
      </c>
      <c r="K71" s="55" t="s">
        <v>35</v>
      </c>
      <c r="L71" s="55" t="s">
        <v>4</v>
      </c>
      <c r="M71" s="58"/>
      <c r="N71" s="55"/>
      <c r="O71" s="55"/>
      <c r="P71" s="59"/>
      <c r="Q71" s="55"/>
      <c r="R71" s="55"/>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60"/>
      <c r="BA71" s="61">
        <f t="shared" si="1"/>
        <v>85087</v>
      </c>
      <c r="BB71" s="62">
        <f t="shared" si="2"/>
        <v>85087</v>
      </c>
      <c r="BC71" s="63" t="str">
        <f t="shared" si="3"/>
        <v>INR  Eighty Five Thousand  &amp;Eighty Seven  Only</v>
      </c>
      <c r="IA71" s="17">
        <v>1.58</v>
      </c>
      <c r="IB71" s="17" t="s">
        <v>164</v>
      </c>
      <c r="IC71" s="17" t="s">
        <v>102</v>
      </c>
      <c r="ID71" s="17">
        <v>681.95</v>
      </c>
      <c r="IE71" s="18" t="s">
        <v>244</v>
      </c>
      <c r="IF71" s="18"/>
      <c r="IG71" s="18"/>
      <c r="IH71" s="18"/>
      <c r="II71" s="18"/>
    </row>
    <row r="72" spans="1:243" s="17" customFormat="1" ht="126">
      <c r="A72" s="27">
        <v>1.59</v>
      </c>
      <c r="B72" s="33" t="s">
        <v>165</v>
      </c>
      <c r="C72" s="31" t="s">
        <v>103</v>
      </c>
      <c r="D72" s="68"/>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70"/>
      <c r="IA72" s="17">
        <v>1.59</v>
      </c>
      <c r="IB72" s="17" t="s">
        <v>165</v>
      </c>
      <c r="IC72" s="17" t="s">
        <v>103</v>
      </c>
      <c r="IE72" s="18"/>
      <c r="IF72" s="18"/>
      <c r="IG72" s="18"/>
      <c r="IH72" s="18"/>
      <c r="II72" s="18"/>
    </row>
    <row r="73" spans="1:243" s="17" customFormat="1" ht="28.5">
      <c r="A73" s="53">
        <v>1.6</v>
      </c>
      <c r="B73" s="33" t="s">
        <v>166</v>
      </c>
      <c r="C73" s="31" t="s">
        <v>104</v>
      </c>
      <c r="D73" s="64">
        <v>60</v>
      </c>
      <c r="E73" s="65" t="s">
        <v>246</v>
      </c>
      <c r="F73" s="66">
        <v>102.85</v>
      </c>
      <c r="G73" s="54"/>
      <c r="H73" s="55"/>
      <c r="I73" s="56" t="s">
        <v>34</v>
      </c>
      <c r="J73" s="57">
        <f t="shared" si="0"/>
        <v>1</v>
      </c>
      <c r="K73" s="55" t="s">
        <v>35</v>
      </c>
      <c r="L73" s="55" t="s">
        <v>4</v>
      </c>
      <c r="M73" s="58"/>
      <c r="N73" s="55"/>
      <c r="O73" s="55"/>
      <c r="P73" s="59"/>
      <c r="Q73" s="55"/>
      <c r="R73" s="55"/>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60"/>
      <c r="BA73" s="61">
        <f t="shared" si="1"/>
        <v>6171</v>
      </c>
      <c r="BB73" s="62">
        <f t="shared" si="2"/>
        <v>6171</v>
      </c>
      <c r="BC73" s="63" t="str">
        <f t="shared" si="3"/>
        <v>INR  Six Thousand One Hundred &amp; Seventy One  Only</v>
      </c>
      <c r="IA73" s="17">
        <v>1.6</v>
      </c>
      <c r="IB73" s="17" t="s">
        <v>166</v>
      </c>
      <c r="IC73" s="17" t="s">
        <v>104</v>
      </c>
      <c r="ID73" s="17">
        <v>60</v>
      </c>
      <c r="IE73" s="18" t="s">
        <v>246</v>
      </c>
      <c r="IF73" s="18"/>
      <c r="IG73" s="18"/>
      <c r="IH73" s="18"/>
      <c r="II73" s="18"/>
    </row>
    <row r="74" spans="1:243" s="17" customFormat="1" ht="15.75">
      <c r="A74" s="27">
        <v>1.61</v>
      </c>
      <c r="B74" s="33" t="s">
        <v>167</v>
      </c>
      <c r="C74" s="31" t="s">
        <v>105</v>
      </c>
      <c r="D74" s="68"/>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70"/>
      <c r="IA74" s="17">
        <v>1.61</v>
      </c>
      <c r="IB74" s="17" t="s">
        <v>167</v>
      </c>
      <c r="IC74" s="17" t="s">
        <v>105</v>
      </c>
      <c r="IE74" s="18"/>
      <c r="IF74" s="18"/>
      <c r="IG74" s="18"/>
      <c r="IH74" s="18"/>
      <c r="II74" s="18"/>
    </row>
    <row r="75" spans="1:243" s="17" customFormat="1" ht="78.75">
      <c r="A75" s="27">
        <v>1.62</v>
      </c>
      <c r="B75" s="33" t="s">
        <v>168</v>
      </c>
      <c r="C75" s="31" t="s">
        <v>106</v>
      </c>
      <c r="D75" s="68"/>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70"/>
      <c r="IA75" s="17">
        <v>1.62</v>
      </c>
      <c r="IB75" s="17" t="s">
        <v>168</v>
      </c>
      <c r="IC75" s="17" t="s">
        <v>106</v>
      </c>
      <c r="IE75" s="18"/>
      <c r="IF75" s="18"/>
      <c r="IG75" s="18"/>
      <c r="IH75" s="18"/>
      <c r="II75" s="18"/>
    </row>
    <row r="76" spans="1:243" s="17" customFormat="1" ht="31.5">
      <c r="A76" s="53">
        <v>1.63</v>
      </c>
      <c r="B76" s="33" t="s">
        <v>169</v>
      </c>
      <c r="C76" s="31" t="s">
        <v>249</v>
      </c>
      <c r="D76" s="64">
        <v>16</v>
      </c>
      <c r="E76" s="65" t="s">
        <v>243</v>
      </c>
      <c r="F76" s="66">
        <v>477.86</v>
      </c>
      <c r="G76" s="54"/>
      <c r="H76" s="55"/>
      <c r="I76" s="56" t="s">
        <v>34</v>
      </c>
      <c r="J76" s="57">
        <f t="shared" si="0"/>
        <v>1</v>
      </c>
      <c r="K76" s="55" t="s">
        <v>35</v>
      </c>
      <c r="L76" s="55" t="s">
        <v>4</v>
      </c>
      <c r="M76" s="58"/>
      <c r="N76" s="55"/>
      <c r="O76" s="55"/>
      <c r="P76" s="59"/>
      <c r="Q76" s="55"/>
      <c r="R76" s="55"/>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60"/>
      <c r="BA76" s="61">
        <f t="shared" si="1"/>
        <v>7646</v>
      </c>
      <c r="BB76" s="62">
        <f t="shared" si="2"/>
        <v>7646</v>
      </c>
      <c r="BC76" s="63" t="str">
        <f t="shared" si="3"/>
        <v>INR  Seven Thousand Six Hundred &amp; Forty Six  Only</v>
      </c>
      <c r="IA76" s="17">
        <v>1.63</v>
      </c>
      <c r="IB76" s="17" t="s">
        <v>169</v>
      </c>
      <c r="IC76" s="17" t="s">
        <v>249</v>
      </c>
      <c r="ID76" s="17">
        <v>16</v>
      </c>
      <c r="IE76" s="18" t="s">
        <v>243</v>
      </c>
      <c r="IF76" s="18"/>
      <c r="IG76" s="18"/>
      <c r="IH76" s="18"/>
      <c r="II76" s="18"/>
    </row>
    <row r="77" spans="1:243" s="17" customFormat="1" ht="63">
      <c r="A77" s="27">
        <v>1.64</v>
      </c>
      <c r="B77" s="33" t="s">
        <v>170</v>
      </c>
      <c r="C77" s="31" t="s">
        <v>250</v>
      </c>
      <c r="D77" s="68"/>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70"/>
      <c r="IA77" s="17">
        <v>1.64</v>
      </c>
      <c r="IB77" s="17" t="s">
        <v>170</v>
      </c>
      <c r="IC77" s="17" t="s">
        <v>250</v>
      </c>
      <c r="IE77" s="18"/>
      <c r="IF77" s="18"/>
      <c r="IG77" s="18"/>
      <c r="IH77" s="18"/>
      <c r="II77" s="18"/>
    </row>
    <row r="78" spans="1:243" s="17" customFormat="1" ht="28.5">
      <c r="A78" s="53">
        <v>1.65</v>
      </c>
      <c r="B78" s="33" t="s">
        <v>171</v>
      </c>
      <c r="C78" s="31" t="s">
        <v>251</v>
      </c>
      <c r="D78" s="64">
        <v>1.15</v>
      </c>
      <c r="E78" s="65" t="s">
        <v>243</v>
      </c>
      <c r="F78" s="66">
        <v>500.44</v>
      </c>
      <c r="G78" s="54"/>
      <c r="H78" s="55"/>
      <c r="I78" s="56" t="s">
        <v>34</v>
      </c>
      <c r="J78" s="57">
        <f t="shared" si="0"/>
        <v>1</v>
      </c>
      <c r="K78" s="55" t="s">
        <v>35</v>
      </c>
      <c r="L78" s="55" t="s">
        <v>4</v>
      </c>
      <c r="M78" s="58"/>
      <c r="N78" s="55"/>
      <c r="O78" s="55"/>
      <c r="P78" s="59"/>
      <c r="Q78" s="55"/>
      <c r="R78" s="55"/>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60"/>
      <c r="BA78" s="61">
        <f t="shared" si="1"/>
        <v>576</v>
      </c>
      <c r="BB78" s="62">
        <f t="shared" si="2"/>
        <v>576</v>
      </c>
      <c r="BC78" s="63" t="str">
        <f t="shared" si="3"/>
        <v>INR  Five Hundred &amp; Seventy Six  Only</v>
      </c>
      <c r="IA78" s="17">
        <v>1.65</v>
      </c>
      <c r="IB78" s="17" t="s">
        <v>171</v>
      </c>
      <c r="IC78" s="17" t="s">
        <v>251</v>
      </c>
      <c r="ID78" s="17">
        <v>1.15</v>
      </c>
      <c r="IE78" s="18" t="s">
        <v>243</v>
      </c>
      <c r="IF78" s="18"/>
      <c r="IG78" s="18"/>
      <c r="IH78" s="18"/>
      <c r="II78" s="18"/>
    </row>
    <row r="79" spans="1:243" s="17" customFormat="1" ht="63">
      <c r="A79" s="27">
        <v>1.66</v>
      </c>
      <c r="B79" s="33" t="s">
        <v>172</v>
      </c>
      <c r="C79" s="31" t="s">
        <v>252</v>
      </c>
      <c r="D79" s="64">
        <v>0.19</v>
      </c>
      <c r="E79" s="65" t="s">
        <v>242</v>
      </c>
      <c r="F79" s="66">
        <v>6978.21</v>
      </c>
      <c r="G79" s="54"/>
      <c r="H79" s="55"/>
      <c r="I79" s="56" t="s">
        <v>34</v>
      </c>
      <c r="J79" s="57">
        <f t="shared" si="0"/>
        <v>1</v>
      </c>
      <c r="K79" s="55" t="s">
        <v>35</v>
      </c>
      <c r="L79" s="55" t="s">
        <v>4</v>
      </c>
      <c r="M79" s="58"/>
      <c r="N79" s="55"/>
      <c r="O79" s="55"/>
      <c r="P79" s="59"/>
      <c r="Q79" s="55"/>
      <c r="R79" s="55"/>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60"/>
      <c r="BA79" s="61">
        <f t="shared" si="1"/>
        <v>1326</v>
      </c>
      <c r="BB79" s="62">
        <f t="shared" si="2"/>
        <v>1326</v>
      </c>
      <c r="BC79" s="63" t="str">
        <f t="shared" si="3"/>
        <v>INR  One Thousand Three Hundred &amp; Twenty Six  Only</v>
      </c>
      <c r="IA79" s="17">
        <v>1.66</v>
      </c>
      <c r="IB79" s="17" t="s">
        <v>172</v>
      </c>
      <c r="IC79" s="17" t="s">
        <v>252</v>
      </c>
      <c r="ID79" s="17">
        <v>0.19</v>
      </c>
      <c r="IE79" s="18" t="s">
        <v>242</v>
      </c>
      <c r="IF79" s="18"/>
      <c r="IG79" s="18"/>
      <c r="IH79" s="18"/>
      <c r="II79" s="18"/>
    </row>
    <row r="80" spans="1:243" s="17" customFormat="1" ht="31.5">
      <c r="A80" s="53">
        <v>1.67</v>
      </c>
      <c r="B80" s="33" t="s">
        <v>173</v>
      </c>
      <c r="C80" s="31" t="s">
        <v>253</v>
      </c>
      <c r="D80" s="68"/>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70"/>
      <c r="IA80" s="17">
        <v>1.67</v>
      </c>
      <c r="IB80" s="17" t="s">
        <v>173</v>
      </c>
      <c r="IC80" s="17" t="s">
        <v>253</v>
      </c>
      <c r="IE80" s="18"/>
      <c r="IF80" s="18"/>
      <c r="IG80" s="18"/>
      <c r="IH80" s="18"/>
      <c r="II80" s="18"/>
    </row>
    <row r="81" spans="1:243" s="17" customFormat="1" ht="28.5">
      <c r="A81" s="27">
        <v>1.68</v>
      </c>
      <c r="B81" s="33" t="s">
        <v>174</v>
      </c>
      <c r="C81" s="31" t="s">
        <v>254</v>
      </c>
      <c r="D81" s="64">
        <v>19.5</v>
      </c>
      <c r="E81" s="65" t="s">
        <v>245</v>
      </c>
      <c r="F81" s="66">
        <v>69.71</v>
      </c>
      <c r="G81" s="54"/>
      <c r="H81" s="55"/>
      <c r="I81" s="56" t="s">
        <v>34</v>
      </c>
      <c r="J81" s="57">
        <f aca="true" t="shared" si="4" ref="J81:J143">IF(I81="Less(-)",-1,1)</f>
        <v>1</v>
      </c>
      <c r="K81" s="55" t="s">
        <v>35</v>
      </c>
      <c r="L81" s="55" t="s">
        <v>4</v>
      </c>
      <c r="M81" s="58"/>
      <c r="N81" s="55"/>
      <c r="O81" s="55"/>
      <c r="P81" s="59"/>
      <c r="Q81" s="55"/>
      <c r="R81" s="55"/>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60"/>
      <c r="BA81" s="61">
        <f aca="true" t="shared" si="5" ref="BA81:BA143">ROUND(total_amount_ba($B$2,$D$2,D81,F81,J81,K81,M81),0)</f>
        <v>1359</v>
      </c>
      <c r="BB81" s="62">
        <f aca="true" t="shared" si="6" ref="BB81:BB143">BA81+SUM(N81:AZ81)</f>
        <v>1359</v>
      </c>
      <c r="BC81" s="63" t="str">
        <f aca="true" t="shared" si="7" ref="BC81:BC143">SpellNumber(L81,BB81)</f>
        <v>INR  One Thousand Three Hundred &amp; Fifty Nine  Only</v>
      </c>
      <c r="IA81" s="17">
        <v>1.68</v>
      </c>
      <c r="IB81" s="17" t="s">
        <v>174</v>
      </c>
      <c r="IC81" s="17" t="s">
        <v>254</v>
      </c>
      <c r="ID81" s="17">
        <v>19.5</v>
      </c>
      <c r="IE81" s="18" t="s">
        <v>245</v>
      </c>
      <c r="IF81" s="18"/>
      <c r="IG81" s="18"/>
      <c r="IH81" s="18"/>
      <c r="II81" s="18"/>
    </row>
    <row r="82" spans="1:243" s="17" customFormat="1" ht="15.75">
      <c r="A82" s="53">
        <v>1.69</v>
      </c>
      <c r="B82" s="33" t="s">
        <v>175</v>
      </c>
      <c r="C82" s="31" t="s">
        <v>255</v>
      </c>
      <c r="D82" s="68"/>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70"/>
      <c r="IA82" s="17">
        <v>1.69</v>
      </c>
      <c r="IB82" s="17" t="s">
        <v>175</v>
      </c>
      <c r="IC82" s="17" t="s">
        <v>255</v>
      </c>
      <c r="IE82" s="18"/>
      <c r="IF82" s="18"/>
      <c r="IG82" s="18"/>
      <c r="IH82" s="18"/>
      <c r="II82" s="18"/>
    </row>
    <row r="83" spans="1:243" s="17" customFormat="1" ht="267.75">
      <c r="A83" s="27">
        <v>1.7</v>
      </c>
      <c r="B83" s="33" t="s">
        <v>176</v>
      </c>
      <c r="C83" s="31" t="s">
        <v>256</v>
      </c>
      <c r="D83" s="68"/>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70"/>
      <c r="IA83" s="17">
        <v>1.7</v>
      </c>
      <c r="IB83" s="17" t="s">
        <v>176</v>
      </c>
      <c r="IC83" s="17" t="s">
        <v>256</v>
      </c>
      <c r="IE83" s="18"/>
      <c r="IF83" s="18"/>
      <c r="IG83" s="18"/>
      <c r="IH83" s="18"/>
      <c r="II83" s="18"/>
    </row>
    <row r="84" spans="1:243" s="17" customFormat="1" ht="31.5">
      <c r="A84" s="53">
        <v>1.71</v>
      </c>
      <c r="B84" s="33" t="s">
        <v>177</v>
      </c>
      <c r="C84" s="31" t="s">
        <v>257</v>
      </c>
      <c r="D84" s="64">
        <v>17</v>
      </c>
      <c r="E84" s="65" t="s">
        <v>243</v>
      </c>
      <c r="F84" s="66">
        <v>1033.98</v>
      </c>
      <c r="G84" s="54"/>
      <c r="H84" s="55"/>
      <c r="I84" s="56" t="s">
        <v>34</v>
      </c>
      <c r="J84" s="57">
        <f t="shared" si="4"/>
        <v>1</v>
      </c>
      <c r="K84" s="55" t="s">
        <v>35</v>
      </c>
      <c r="L84" s="55" t="s">
        <v>4</v>
      </c>
      <c r="M84" s="58"/>
      <c r="N84" s="55"/>
      <c r="O84" s="55"/>
      <c r="P84" s="59"/>
      <c r="Q84" s="55"/>
      <c r="R84" s="55"/>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60"/>
      <c r="BA84" s="61">
        <f t="shared" si="5"/>
        <v>17578</v>
      </c>
      <c r="BB84" s="62">
        <f t="shared" si="6"/>
        <v>17578</v>
      </c>
      <c r="BC84" s="63" t="str">
        <f t="shared" si="7"/>
        <v>INR  Seventeen Thousand Five Hundred &amp; Seventy Eight  Only</v>
      </c>
      <c r="IA84" s="17">
        <v>1.71</v>
      </c>
      <c r="IB84" s="17" t="s">
        <v>177</v>
      </c>
      <c r="IC84" s="17" t="s">
        <v>257</v>
      </c>
      <c r="ID84" s="17">
        <v>17</v>
      </c>
      <c r="IE84" s="18" t="s">
        <v>243</v>
      </c>
      <c r="IF84" s="18"/>
      <c r="IG84" s="18"/>
      <c r="IH84" s="18"/>
      <c r="II84" s="18"/>
    </row>
    <row r="85" spans="1:243" s="17" customFormat="1" ht="28.5">
      <c r="A85" s="27">
        <v>1.72</v>
      </c>
      <c r="B85" s="33" t="s">
        <v>178</v>
      </c>
      <c r="C85" s="31" t="s">
        <v>258</v>
      </c>
      <c r="D85" s="64">
        <v>6.5</v>
      </c>
      <c r="E85" s="65" t="s">
        <v>243</v>
      </c>
      <c r="F85" s="66">
        <v>919.33</v>
      </c>
      <c r="G85" s="54"/>
      <c r="H85" s="55"/>
      <c r="I85" s="56" t="s">
        <v>34</v>
      </c>
      <c r="J85" s="57">
        <f t="shared" si="4"/>
        <v>1</v>
      </c>
      <c r="K85" s="55" t="s">
        <v>35</v>
      </c>
      <c r="L85" s="55" t="s">
        <v>4</v>
      </c>
      <c r="M85" s="58"/>
      <c r="N85" s="55"/>
      <c r="O85" s="55"/>
      <c r="P85" s="59"/>
      <c r="Q85" s="55"/>
      <c r="R85" s="55"/>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60"/>
      <c r="BA85" s="61">
        <f t="shared" si="5"/>
        <v>5976</v>
      </c>
      <c r="BB85" s="62">
        <f t="shared" si="6"/>
        <v>5976</v>
      </c>
      <c r="BC85" s="63" t="str">
        <f t="shared" si="7"/>
        <v>INR  Five Thousand Nine Hundred &amp; Seventy Six  Only</v>
      </c>
      <c r="IA85" s="17">
        <v>1.72</v>
      </c>
      <c r="IB85" s="17" t="s">
        <v>178</v>
      </c>
      <c r="IC85" s="17" t="s">
        <v>258</v>
      </c>
      <c r="ID85" s="17">
        <v>6.5</v>
      </c>
      <c r="IE85" s="18" t="s">
        <v>243</v>
      </c>
      <c r="IF85" s="18"/>
      <c r="IG85" s="18"/>
      <c r="IH85" s="18"/>
      <c r="II85" s="18"/>
    </row>
    <row r="86" spans="1:243" s="17" customFormat="1" ht="126">
      <c r="A86" s="53">
        <v>1.73</v>
      </c>
      <c r="B86" s="33" t="s">
        <v>179</v>
      </c>
      <c r="C86" s="31" t="s">
        <v>259</v>
      </c>
      <c r="D86" s="64">
        <v>39.59</v>
      </c>
      <c r="E86" s="65" t="s">
        <v>243</v>
      </c>
      <c r="F86" s="66">
        <v>269.49</v>
      </c>
      <c r="G86" s="54"/>
      <c r="H86" s="55"/>
      <c r="I86" s="56" t="s">
        <v>34</v>
      </c>
      <c r="J86" s="57">
        <f t="shared" si="4"/>
        <v>1</v>
      </c>
      <c r="K86" s="55" t="s">
        <v>35</v>
      </c>
      <c r="L86" s="55" t="s">
        <v>4</v>
      </c>
      <c r="M86" s="58"/>
      <c r="N86" s="55"/>
      <c r="O86" s="55"/>
      <c r="P86" s="59"/>
      <c r="Q86" s="55"/>
      <c r="R86" s="55"/>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60"/>
      <c r="BA86" s="61">
        <f t="shared" si="5"/>
        <v>10669</v>
      </c>
      <c r="BB86" s="62">
        <f t="shared" si="6"/>
        <v>10669</v>
      </c>
      <c r="BC86" s="63" t="str">
        <f t="shared" si="7"/>
        <v>INR  Ten Thousand Six Hundred &amp; Sixty Nine  Only</v>
      </c>
      <c r="IA86" s="17">
        <v>1.73</v>
      </c>
      <c r="IB86" s="17" t="s">
        <v>179</v>
      </c>
      <c r="IC86" s="17" t="s">
        <v>259</v>
      </c>
      <c r="ID86" s="17">
        <v>39.59</v>
      </c>
      <c r="IE86" s="18" t="s">
        <v>243</v>
      </c>
      <c r="IF86" s="18"/>
      <c r="IG86" s="18"/>
      <c r="IH86" s="18"/>
      <c r="II86" s="18"/>
    </row>
    <row r="87" spans="1:243" s="17" customFormat="1" ht="15.75">
      <c r="A87" s="27">
        <v>1.74</v>
      </c>
      <c r="B87" s="33" t="s">
        <v>180</v>
      </c>
      <c r="C87" s="31" t="s">
        <v>260</v>
      </c>
      <c r="D87" s="68"/>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70"/>
      <c r="IA87" s="17">
        <v>1.74</v>
      </c>
      <c r="IB87" s="17" t="s">
        <v>180</v>
      </c>
      <c r="IC87" s="17" t="s">
        <v>260</v>
      </c>
      <c r="IE87" s="18"/>
      <c r="IF87" s="18"/>
      <c r="IG87" s="18"/>
      <c r="IH87" s="18"/>
      <c r="II87" s="18"/>
    </row>
    <row r="88" spans="1:243" s="17" customFormat="1" ht="15.75">
      <c r="A88" s="53">
        <v>1.75</v>
      </c>
      <c r="B88" s="33" t="s">
        <v>181</v>
      </c>
      <c r="C88" s="31" t="s">
        <v>261</v>
      </c>
      <c r="D88" s="68"/>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70"/>
      <c r="IA88" s="17">
        <v>1.75</v>
      </c>
      <c r="IB88" s="17" t="s">
        <v>181</v>
      </c>
      <c r="IC88" s="17" t="s">
        <v>261</v>
      </c>
      <c r="IE88" s="18"/>
      <c r="IF88" s="18"/>
      <c r="IG88" s="18"/>
      <c r="IH88" s="18"/>
      <c r="II88" s="18"/>
    </row>
    <row r="89" spans="1:243" s="17" customFormat="1" ht="28.5">
      <c r="A89" s="27">
        <v>1.76</v>
      </c>
      <c r="B89" s="33" t="s">
        <v>182</v>
      </c>
      <c r="C89" s="31" t="s">
        <v>262</v>
      </c>
      <c r="D89" s="64">
        <v>2.05</v>
      </c>
      <c r="E89" s="65" t="s">
        <v>243</v>
      </c>
      <c r="F89" s="66">
        <v>258.09</v>
      </c>
      <c r="G89" s="54"/>
      <c r="H89" s="55"/>
      <c r="I89" s="56" t="s">
        <v>34</v>
      </c>
      <c r="J89" s="57">
        <f t="shared" si="4"/>
        <v>1</v>
      </c>
      <c r="K89" s="55" t="s">
        <v>35</v>
      </c>
      <c r="L89" s="55" t="s">
        <v>4</v>
      </c>
      <c r="M89" s="58"/>
      <c r="N89" s="55"/>
      <c r="O89" s="55"/>
      <c r="P89" s="59"/>
      <c r="Q89" s="55"/>
      <c r="R89" s="55"/>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60"/>
      <c r="BA89" s="61">
        <f t="shared" si="5"/>
        <v>529</v>
      </c>
      <c r="BB89" s="62">
        <f t="shared" si="6"/>
        <v>529</v>
      </c>
      <c r="BC89" s="63" t="str">
        <f t="shared" si="7"/>
        <v>INR  Five Hundred &amp; Twenty Nine  Only</v>
      </c>
      <c r="IA89" s="17">
        <v>1.76</v>
      </c>
      <c r="IB89" s="17" t="s">
        <v>182</v>
      </c>
      <c r="IC89" s="17" t="s">
        <v>262</v>
      </c>
      <c r="ID89" s="17">
        <v>2.05</v>
      </c>
      <c r="IE89" s="18" t="s">
        <v>243</v>
      </c>
      <c r="IF89" s="18"/>
      <c r="IG89" s="18"/>
      <c r="IH89" s="18"/>
      <c r="II89" s="18"/>
    </row>
    <row r="90" spans="1:243" s="17" customFormat="1" ht="31.5">
      <c r="A90" s="53">
        <v>1.77</v>
      </c>
      <c r="B90" s="33" t="s">
        <v>183</v>
      </c>
      <c r="C90" s="31" t="s">
        <v>263</v>
      </c>
      <c r="D90" s="68"/>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70"/>
      <c r="IA90" s="17">
        <v>1.77</v>
      </c>
      <c r="IB90" s="17" t="s">
        <v>183</v>
      </c>
      <c r="IC90" s="17" t="s">
        <v>263</v>
      </c>
      <c r="IE90" s="18"/>
      <c r="IF90" s="18"/>
      <c r="IG90" s="18"/>
      <c r="IH90" s="18"/>
      <c r="II90" s="18"/>
    </row>
    <row r="91" spans="1:243" s="17" customFormat="1" ht="28.5">
      <c r="A91" s="27">
        <v>1.78</v>
      </c>
      <c r="B91" s="33" t="s">
        <v>184</v>
      </c>
      <c r="C91" s="31" t="s">
        <v>264</v>
      </c>
      <c r="D91" s="64">
        <v>1295</v>
      </c>
      <c r="E91" s="65" t="s">
        <v>243</v>
      </c>
      <c r="F91" s="66">
        <v>310.83</v>
      </c>
      <c r="G91" s="54"/>
      <c r="H91" s="55"/>
      <c r="I91" s="56" t="s">
        <v>34</v>
      </c>
      <c r="J91" s="57">
        <f t="shared" si="4"/>
        <v>1</v>
      </c>
      <c r="K91" s="55" t="s">
        <v>35</v>
      </c>
      <c r="L91" s="55" t="s">
        <v>4</v>
      </c>
      <c r="M91" s="58"/>
      <c r="N91" s="55"/>
      <c r="O91" s="55"/>
      <c r="P91" s="59"/>
      <c r="Q91" s="55"/>
      <c r="R91" s="55"/>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60"/>
      <c r="BA91" s="61">
        <f t="shared" si="5"/>
        <v>402525</v>
      </c>
      <c r="BB91" s="62">
        <f t="shared" si="6"/>
        <v>402525</v>
      </c>
      <c r="BC91" s="63" t="str">
        <f t="shared" si="7"/>
        <v>INR  Four Lakh Two Thousand Five Hundred &amp; Twenty Five  Only</v>
      </c>
      <c r="IA91" s="17">
        <v>1.78</v>
      </c>
      <c r="IB91" s="17" t="s">
        <v>184</v>
      </c>
      <c r="IC91" s="17" t="s">
        <v>264</v>
      </c>
      <c r="ID91" s="17">
        <v>1295</v>
      </c>
      <c r="IE91" s="18" t="s">
        <v>243</v>
      </c>
      <c r="IF91" s="18"/>
      <c r="IG91" s="18"/>
      <c r="IH91" s="18"/>
      <c r="II91" s="18"/>
    </row>
    <row r="92" spans="1:243" s="17" customFormat="1" ht="28.5">
      <c r="A92" s="53">
        <v>1.79</v>
      </c>
      <c r="B92" s="33" t="s">
        <v>182</v>
      </c>
      <c r="C92" s="31" t="s">
        <v>265</v>
      </c>
      <c r="D92" s="64">
        <v>15</v>
      </c>
      <c r="E92" s="65" t="s">
        <v>243</v>
      </c>
      <c r="F92" s="66">
        <v>297.33</v>
      </c>
      <c r="G92" s="54"/>
      <c r="H92" s="55"/>
      <c r="I92" s="56" t="s">
        <v>34</v>
      </c>
      <c r="J92" s="57">
        <f t="shared" si="4"/>
        <v>1</v>
      </c>
      <c r="K92" s="55" t="s">
        <v>35</v>
      </c>
      <c r="L92" s="55" t="s">
        <v>4</v>
      </c>
      <c r="M92" s="58"/>
      <c r="N92" s="55"/>
      <c r="O92" s="55"/>
      <c r="P92" s="59"/>
      <c r="Q92" s="55"/>
      <c r="R92" s="55"/>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60"/>
      <c r="BA92" s="61">
        <f t="shared" si="5"/>
        <v>4460</v>
      </c>
      <c r="BB92" s="62">
        <f t="shared" si="6"/>
        <v>4460</v>
      </c>
      <c r="BC92" s="63" t="str">
        <f t="shared" si="7"/>
        <v>INR  Four Thousand Four Hundred &amp; Sixty  Only</v>
      </c>
      <c r="IA92" s="17">
        <v>1.79</v>
      </c>
      <c r="IB92" s="17" t="s">
        <v>182</v>
      </c>
      <c r="IC92" s="17" t="s">
        <v>265</v>
      </c>
      <c r="ID92" s="17">
        <v>15</v>
      </c>
      <c r="IE92" s="18" t="s">
        <v>243</v>
      </c>
      <c r="IF92" s="18"/>
      <c r="IG92" s="18"/>
      <c r="IH92" s="18"/>
      <c r="II92" s="18"/>
    </row>
    <row r="93" spans="1:243" s="17" customFormat="1" ht="15.75">
      <c r="A93" s="27">
        <v>1.8</v>
      </c>
      <c r="B93" s="33" t="s">
        <v>185</v>
      </c>
      <c r="C93" s="31" t="s">
        <v>266</v>
      </c>
      <c r="D93" s="68"/>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70"/>
      <c r="IA93" s="17">
        <v>1.8</v>
      </c>
      <c r="IB93" s="17" t="s">
        <v>185</v>
      </c>
      <c r="IC93" s="17" t="s">
        <v>266</v>
      </c>
      <c r="IE93" s="18"/>
      <c r="IF93" s="18"/>
      <c r="IG93" s="18"/>
      <c r="IH93" s="18"/>
      <c r="II93" s="18"/>
    </row>
    <row r="94" spans="1:243" s="17" customFormat="1" ht="28.5">
      <c r="A94" s="27">
        <v>1.81</v>
      </c>
      <c r="B94" s="33" t="s">
        <v>186</v>
      </c>
      <c r="C94" s="31" t="s">
        <v>267</v>
      </c>
      <c r="D94" s="64">
        <v>5</v>
      </c>
      <c r="E94" s="65" t="s">
        <v>243</v>
      </c>
      <c r="F94" s="66">
        <v>221.88</v>
      </c>
      <c r="G94" s="54"/>
      <c r="H94" s="55"/>
      <c r="I94" s="56" t="s">
        <v>34</v>
      </c>
      <c r="J94" s="57">
        <f t="shared" si="4"/>
        <v>1</v>
      </c>
      <c r="K94" s="55" t="s">
        <v>35</v>
      </c>
      <c r="L94" s="55" t="s">
        <v>4</v>
      </c>
      <c r="M94" s="58"/>
      <c r="N94" s="55"/>
      <c r="O94" s="55"/>
      <c r="P94" s="59"/>
      <c r="Q94" s="55"/>
      <c r="R94" s="55"/>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60"/>
      <c r="BA94" s="61">
        <f t="shared" si="5"/>
        <v>1109</v>
      </c>
      <c r="BB94" s="62">
        <f t="shared" si="6"/>
        <v>1109</v>
      </c>
      <c r="BC94" s="63" t="str">
        <f t="shared" si="7"/>
        <v>INR  One Thousand One Hundred &amp; Nine  Only</v>
      </c>
      <c r="IA94" s="17">
        <v>1.81</v>
      </c>
      <c r="IB94" s="17" t="s">
        <v>186</v>
      </c>
      <c r="IC94" s="17" t="s">
        <v>267</v>
      </c>
      <c r="ID94" s="17">
        <v>5</v>
      </c>
      <c r="IE94" s="18" t="s">
        <v>243</v>
      </c>
      <c r="IF94" s="18"/>
      <c r="IG94" s="18"/>
      <c r="IH94" s="18"/>
      <c r="II94" s="18"/>
    </row>
    <row r="95" spans="1:243" s="17" customFormat="1" ht="31.5">
      <c r="A95" s="53">
        <v>1.82</v>
      </c>
      <c r="B95" s="33" t="s">
        <v>187</v>
      </c>
      <c r="C95" s="31" t="s">
        <v>268</v>
      </c>
      <c r="D95" s="68"/>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70"/>
      <c r="IA95" s="17">
        <v>1.82</v>
      </c>
      <c r="IB95" s="17" t="s">
        <v>187</v>
      </c>
      <c r="IC95" s="17" t="s">
        <v>268</v>
      </c>
      <c r="IE95" s="18"/>
      <c r="IF95" s="18"/>
      <c r="IG95" s="18"/>
      <c r="IH95" s="18"/>
      <c r="II95" s="18"/>
    </row>
    <row r="96" spans="1:243" s="17" customFormat="1" ht="28.5">
      <c r="A96" s="27">
        <v>1.83</v>
      </c>
      <c r="B96" s="33" t="s">
        <v>188</v>
      </c>
      <c r="C96" s="31" t="s">
        <v>269</v>
      </c>
      <c r="D96" s="64">
        <v>9</v>
      </c>
      <c r="E96" s="65" t="s">
        <v>243</v>
      </c>
      <c r="F96" s="66">
        <v>187.99</v>
      </c>
      <c r="G96" s="54"/>
      <c r="H96" s="55"/>
      <c r="I96" s="56" t="s">
        <v>34</v>
      </c>
      <c r="J96" s="57">
        <f t="shared" si="4"/>
        <v>1</v>
      </c>
      <c r="K96" s="55" t="s">
        <v>35</v>
      </c>
      <c r="L96" s="55" t="s">
        <v>4</v>
      </c>
      <c r="M96" s="58"/>
      <c r="N96" s="55"/>
      <c r="O96" s="55"/>
      <c r="P96" s="59"/>
      <c r="Q96" s="55"/>
      <c r="R96" s="55"/>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60"/>
      <c r="BA96" s="61">
        <f t="shared" si="5"/>
        <v>1692</v>
      </c>
      <c r="BB96" s="62">
        <f t="shared" si="6"/>
        <v>1692</v>
      </c>
      <c r="BC96" s="63" t="str">
        <f t="shared" si="7"/>
        <v>INR  One Thousand Six Hundred &amp; Ninety Two  Only</v>
      </c>
      <c r="IA96" s="17">
        <v>1.83</v>
      </c>
      <c r="IB96" s="17" t="s">
        <v>188</v>
      </c>
      <c r="IC96" s="17" t="s">
        <v>269</v>
      </c>
      <c r="ID96" s="17">
        <v>9</v>
      </c>
      <c r="IE96" s="18" t="s">
        <v>243</v>
      </c>
      <c r="IF96" s="18"/>
      <c r="IG96" s="18"/>
      <c r="IH96" s="18"/>
      <c r="II96" s="18"/>
    </row>
    <row r="97" spans="1:243" s="17" customFormat="1" ht="94.5">
      <c r="A97" s="53">
        <v>1.84</v>
      </c>
      <c r="B97" s="33" t="s">
        <v>189</v>
      </c>
      <c r="C97" s="31" t="s">
        <v>270</v>
      </c>
      <c r="D97" s="68"/>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70"/>
      <c r="IA97" s="17">
        <v>1.84</v>
      </c>
      <c r="IB97" s="17" t="s">
        <v>189</v>
      </c>
      <c r="IC97" s="17" t="s">
        <v>270</v>
      </c>
      <c r="IE97" s="18"/>
      <c r="IF97" s="18"/>
      <c r="IG97" s="18"/>
      <c r="IH97" s="18"/>
      <c r="II97" s="18"/>
    </row>
    <row r="98" spans="1:243" s="17" customFormat="1" ht="28.5">
      <c r="A98" s="27">
        <v>1.85</v>
      </c>
      <c r="B98" s="33" t="s">
        <v>190</v>
      </c>
      <c r="C98" s="31" t="s">
        <v>271</v>
      </c>
      <c r="D98" s="64">
        <v>410</v>
      </c>
      <c r="E98" s="65" t="s">
        <v>243</v>
      </c>
      <c r="F98" s="66">
        <v>81.32</v>
      </c>
      <c r="G98" s="54"/>
      <c r="H98" s="55"/>
      <c r="I98" s="56" t="s">
        <v>34</v>
      </c>
      <c r="J98" s="57">
        <f t="shared" si="4"/>
        <v>1</v>
      </c>
      <c r="K98" s="55" t="s">
        <v>35</v>
      </c>
      <c r="L98" s="55" t="s">
        <v>4</v>
      </c>
      <c r="M98" s="58"/>
      <c r="N98" s="55"/>
      <c r="O98" s="55"/>
      <c r="P98" s="59"/>
      <c r="Q98" s="55"/>
      <c r="R98" s="55"/>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60"/>
      <c r="BA98" s="61">
        <f t="shared" si="5"/>
        <v>33341</v>
      </c>
      <c r="BB98" s="62">
        <f t="shared" si="6"/>
        <v>33341</v>
      </c>
      <c r="BC98" s="63" t="str">
        <f t="shared" si="7"/>
        <v>INR  Thirty Three Thousand Three Hundred &amp; Forty One  Only</v>
      </c>
      <c r="IA98" s="17">
        <v>1.85</v>
      </c>
      <c r="IB98" s="17" t="s">
        <v>190</v>
      </c>
      <c r="IC98" s="17" t="s">
        <v>271</v>
      </c>
      <c r="ID98" s="17">
        <v>410</v>
      </c>
      <c r="IE98" s="18" t="s">
        <v>243</v>
      </c>
      <c r="IF98" s="18"/>
      <c r="IG98" s="18"/>
      <c r="IH98" s="18"/>
      <c r="II98" s="18"/>
    </row>
    <row r="99" spans="1:243" s="17" customFormat="1" ht="31.5">
      <c r="A99" s="53">
        <v>1.86</v>
      </c>
      <c r="B99" s="33" t="s">
        <v>191</v>
      </c>
      <c r="C99" s="31" t="s">
        <v>272</v>
      </c>
      <c r="D99" s="68"/>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70"/>
      <c r="IA99" s="17">
        <v>1.86</v>
      </c>
      <c r="IB99" s="17" t="s">
        <v>191</v>
      </c>
      <c r="IC99" s="17" t="s">
        <v>272</v>
      </c>
      <c r="IE99" s="18"/>
      <c r="IF99" s="18"/>
      <c r="IG99" s="18"/>
      <c r="IH99" s="18"/>
      <c r="II99" s="18"/>
    </row>
    <row r="100" spans="1:243" s="17" customFormat="1" ht="63">
      <c r="A100" s="27">
        <v>1.87</v>
      </c>
      <c r="B100" s="33" t="s">
        <v>192</v>
      </c>
      <c r="C100" s="31" t="s">
        <v>273</v>
      </c>
      <c r="D100" s="64">
        <v>1295</v>
      </c>
      <c r="E100" s="65" t="s">
        <v>243</v>
      </c>
      <c r="F100" s="66">
        <v>214.82</v>
      </c>
      <c r="G100" s="54"/>
      <c r="H100" s="55"/>
      <c r="I100" s="56" t="s">
        <v>34</v>
      </c>
      <c r="J100" s="57">
        <f t="shared" si="4"/>
        <v>1</v>
      </c>
      <c r="K100" s="55" t="s">
        <v>35</v>
      </c>
      <c r="L100" s="55" t="s">
        <v>4</v>
      </c>
      <c r="M100" s="58"/>
      <c r="N100" s="55"/>
      <c r="O100" s="55"/>
      <c r="P100" s="59"/>
      <c r="Q100" s="55"/>
      <c r="R100" s="55"/>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60"/>
      <c r="BA100" s="61">
        <f t="shared" si="5"/>
        <v>278192</v>
      </c>
      <c r="BB100" s="62">
        <f t="shared" si="6"/>
        <v>278192</v>
      </c>
      <c r="BC100" s="63" t="str">
        <f t="shared" si="7"/>
        <v>INR  Two Lakh Seventy Eight Thousand One Hundred &amp; Ninety Two  Only</v>
      </c>
      <c r="IA100" s="17">
        <v>1.87</v>
      </c>
      <c r="IB100" s="17" t="s">
        <v>192</v>
      </c>
      <c r="IC100" s="17" t="s">
        <v>273</v>
      </c>
      <c r="ID100" s="17">
        <v>1295</v>
      </c>
      <c r="IE100" s="18" t="s">
        <v>243</v>
      </c>
      <c r="IF100" s="18"/>
      <c r="IG100" s="18"/>
      <c r="IH100" s="18"/>
      <c r="II100" s="18"/>
    </row>
    <row r="101" spans="1:243" s="17" customFormat="1" ht="31.5">
      <c r="A101" s="53">
        <v>1.88</v>
      </c>
      <c r="B101" s="33" t="s">
        <v>193</v>
      </c>
      <c r="C101" s="31" t="s">
        <v>274</v>
      </c>
      <c r="D101" s="68"/>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70"/>
      <c r="IA101" s="17">
        <v>1.88</v>
      </c>
      <c r="IB101" s="17" t="s">
        <v>193</v>
      </c>
      <c r="IC101" s="17" t="s">
        <v>274</v>
      </c>
      <c r="IE101" s="18"/>
      <c r="IF101" s="18"/>
      <c r="IG101" s="18"/>
      <c r="IH101" s="18"/>
      <c r="II101" s="18"/>
    </row>
    <row r="102" spans="1:243" s="17" customFormat="1" ht="63">
      <c r="A102" s="27">
        <v>1.89</v>
      </c>
      <c r="B102" s="33" t="s">
        <v>194</v>
      </c>
      <c r="C102" s="31" t="s">
        <v>275</v>
      </c>
      <c r="D102" s="64">
        <v>23</v>
      </c>
      <c r="E102" s="65" t="s">
        <v>243</v>
      </c>
      <c r="F102" s="66">
        <v>146.3</v>
      </c>
      <c r="G102" s="54"/>
      <c r="H102" s="55"/>
      <c r="I102" s="56" t="s">
        <v>34</v>
      </c>
      <c r="J102" s="57">
        <f t="shared" si="4"/>
        <v>1</v>
      </c>
      <c r="K102" s="55" t="s">
        <v>35</v>
      </c>
      <c r="L102" s="55" t="s">
        <v>4</v>
      </c>
      <c r="M102" s="58"/>
      <c r="N102" s="55"/>
      <c r="O102" s="55"/>
      <c r="P102" s="59"/>
      <c r="Q102" s="55"/>
      <c r="R102" s="55"/>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60"/>
      <c r="BA102" s="61">
        <f t="shared" si="5"/>
        <v>3365</v>
      </c>
      <c r="BB102" s="62">
        <f t="shared" si="6"/>
        <v>3365</v>
      </c>
      <c r="BC102" s="63" t="str">
        <f t="shared" si="7"/>
        <v>INR  Three Thousand Three Hundred &amp; Sixty Five  Only</v>
      </c>
      <c r="IA102" s="17">
        <v>1.89</v>
      </c>
      <c r="IB102" s="17" t="s">
        <v>194</v>
      </c>
      <c r="IC102" s="17" t="s">
        <v>275</v>
      </c>
      <c r="ID102" s="17">
        <v>23</v>
      </c>
      <c r="IE102" s="18" t="s">
        <v>243</v>
      </c>
      <c r="IF102" s="18"/>
      <c r="IG102" s="18"/>
      <c r="IH102" s="18"/>
      <c r="II102" s="18"/>
    </row>
    <row r="103" spans="1:243" s="17" customFormat="1" ht="47.25">
      <c r="A103" s="53">
        <v>1.9</v>
      </c>
      <c r="B103" s="33" t="s">
        <v>195</v>
      </c>
      <c r="C103" s="31" t="s">
        <v>276</v>
      </c>
      <c r="D103" s="68"/>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70"/>
      <c r="IA103" s="17">
        <v>1.9</v>
      </c>
      <c r="IB103" s="17" t="s">
        <v>195</v>
      </c>
      <c r="IC103" s="17" t="s">
        <v>276</v>
      </c>
      <c r="IE103" s="18"/>
      <c r="IF103" s="18"/>
      <c r="IG103" s="18"/>
      <c r="IH103" s="18"/>
      <c r="II103" s="18"/>
    </row>
    <row r="104" spans="1:243" s="17" customFormat="1" ht="28.5">
      <c r="A104" s="27">
        <v>1.91</v>
      </c>
      <c r="B104" s="33" t="s">
        <v>190</v>
      </c>
      <c r="C104" s="31" t="s">
        <v>277</v>
      </c>
      <c r="D104" s="64">
        <v>44.22</v>
      </c>
      <c r="E104" s="65" t="s">
        <v>243</v>
      </c>
      <c r="F104" s="66">
        <v>115.26</v>
      </c>
      <c r="G104" s="54"/>
      <c r="H104" s="55"/>
      <c r="I104" s="56" t="s">
        <v>34</v>
      </c>
      <c r="J104" s="57">
        <f t="shared" si="4"/>
        <v>1</v>
      </c>
      <c r="K104" s="55" t="s">
        <v>35</v>
      </c>
      <c r="L104" s="55" t="s">
        <v>4</v>
      </c>
      <c r="M104" s="58"/>
      <c r="N104" s="55"/>
      <c r="O104" s="55"/>
      <c r="P104" s="59"/>
      <c r="Q104" s="55"/>
      <c r="R104" s="55"/>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60"/>
      <c r="BA104" s="61">
        <f t="shared" si="5"/>
        <v>5097</v>
      </c>
      <c r="BB104" s="62">
        <f t="shared" si="6"/>
        <v>5097</v>
      </c>
      <c r="BC104" s="63" t="str">
        <f t="shared" si="7"/>
        <v>INR  Five Thousand  &amp;Ninety Seven  Only</v>
      </c>
      <c r="IA104" s="17">
        <v>1.91</v>
      </c>
      <c r="IB104" s="17" t="s">
        <v>190</v>
      </c>
      <c r="IC104" s="17" t="s">
        <v>277</v>
      </c>
      <c r="ID104" s="17">
        <v>44.22</v>
      </c>
      <c r="IE104" s="18" t="s">
        <v>243</v>
      </c>
      <c r="IF104" s="18"/>
      <c r="IG104" s="18"/>
      <c r="IH104" s="18"/>
      <c r="II104" s="18"/>
    </row>
    <row r="105" spans="1:243" s="17" customFormat="1" ht="47.25">
      <c r="A105" s="53">
        <v>1.92</v>
      </c>
      <c r="B105" s="33" t="s">
        <v>196</v>
      </c>
      <c r="C105" s="31" t="s">
        <v>278</v>
      </c>
      <c r="D105" s="68"/>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70"/>
      <c r="IA105" s="17">
        <v>1.92</v>
      </c>
      <c r="IB105" s="17" t="s">
        <v>196</v>
      </c>
      <c r="IC105" s="17" t="s">
        <v>278</v>
      </c>
      <c r="IE105" s="18"/>
      <c r="IF105" s="18"/>
      <c r="IG105" s="18"/>
      <c r="IH105" s="18"/>
      <c r="II105" s="18"/>
    </row>
    <row r="106" spans="1:243" s="17" customFormat="1" ht="47.25">
      <c r="A106" s="27">
        <v>1.93</v>
      </c>
      <c r="B106" s="33" t="s">
        <v>197</v>
      </c>
      <c r="C106" s="31" t="s">
        <v>279</v>
      </c>
      <c r="D106" s="64">
        <v>19.42</v>
      </c>
      <c r="E106" s="65" t="s">
        <v>243</v>
      </c>
      <c r="F106" s="66">
        <v>167.82</v>
      </c>
      <c r="G106" s="54"/>
      <c r="H106" s="55"/>
      <c r="I106" s="56" t="s">
        <v>34</v>
      </c>
      <c r="J106" s="57">
        <f t="shared" si="4"/>
        <v>1</v>
      </c>
      <c r="K106" s="55" t="s">
        <v>35</v>
      </c>
      <c r="L106" s="55" t="s">
        <v>4</v>
      </c>
      <c r="M106" s="58"/>
      <c r="N106" s="55"/>
      <c r="O106" s="55"/>
      <c r="P106" s="59"/>
      <c r="Q106" s="55"/>
      <c r="R106" s="55"/>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60"/>
      <c r="BA106" s="61">
        <f t="shared" si="5"/>
        <v>3259</v>
      </c>
      <c r="BB106" s="62">
        <f t="shared" si="6"/>
        <v>3259</v>
      </c>
      <c r="BC106" s="63" t="str">
        <f t="shared" si="7"/>
        <v>INR  Three Thousand Two Hundred &amp; Fifty Nine  Only</v>
      </c>
      <c r="IA106" s="17">
        <v>1.93</v>
      </c>
      <c r="IB106" s="17" t="s">
        <v>197</v>
      </c>
      <c r="IC106" s="17" t="s">
        <v>279</v>
      </c>
      <c r="ID106" s="17">
        <v>19.42</v>
      </c>
      <c r="IE106" s="18" t="s">
        <v>243</v>
      </c>
      <c r="IF106" s="18"/>
      <c r="IG106" s="18"/>
      <c r="IH106" s="18"/>
      <c r="II106" s="18"/>
    </row>
    <row r="107" spans="1:243" s="17" customFormat="1" ht="78.75">
      <c r="A107" s="53">
        <v>1.94</v>
      </c>
      <c r="B107" s="33" t="s">
        <v>198</v>
      </c>
      <c r="C107" s="31" t="s">
        <v>280</v>
      </c>
      <c r="D107" s="64">
        <v>1705</v>
      </c>
      <c r="E107" s="65" t="s">
        <v>243</v>
      </c>
      <c r="F107" s="66">
        <v>108.59</v>
      </c>
      <c r="G107" s="54"/>
      <c r="H107" s="55"/>
      <c r="I107" s="56" t="s">
        <v>34</v>
      </c>
      <c r="J107" s="57">
        <f t="shared" si="4"/>
        <v>1</v>
      </c>
      <c r="K107" s="55" t="s">
        <v>35</v>
      </c>
      <c r="L107" s="55" t="s">
        <v>4</v>
      </c>
      <c r="M107" s="58"/>
      <c r="N107" s="55"/>
      <c r="O107" s="55"/>
      <c r="P107" s="59"/>
      <c r="Q107" s="55"/>
      <c r="R107" s="55"/>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60"/>
      <c r="BA107" s="61">
        <f t="shared" si="5"/>
        <v>185146</v>
      </c>
      <c r="BB107" s="62">
        <f t="shared" si="6"/>
        <v>185146</v>
      </c>
      <c r="BC107" s="63" t="str">
        <f t="shared" si="7"/>
        <v>INR  One Lakh Eighty Five Thousand One Hundred &amp; Forty Six  Only</v>
      </c>
      <c r="IA107" s="17">
        <v>1.94</v>
      </c>
      <c r="IB107" s="17" t="s">
        <v>198</v>
      </c>
      <c r="IC107" s="17" t="s">
        <v>280</v>
      </c>
      <c r="ID107" s="17">
        <v>1705</v>
      </c>
      <c r="IE107" s="18" t="s">
        <v>243</v>
      </c>
      <c r="IF107" s="18"/>
      <c r="IG107" s="18"/>
      <c r="IH107" s="18"/>
      <c r="II107" s="18"/>
    </row>
    <row r="108" spans="1:243" s="17" customFormat="1" ht="63">
      <c r="A108" s="27">
        <v>1.95</v>
      </c>
      <c r="B108" s="33" t="s">
        <v>199</v>
      </c>
      <c r="C108" s="31" t="s">
        <v>281</v>
      </c>
      <c r="D108" s="68"/>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70"/>
      <c r="IA108" s="17">
        <v>1.95</v>
      </c>
      <c r="IB108" s="17" t="s">
        <v>199</v>
      </c>
      <c r="IC108" s="17" t="s">
        <v>281</v>
      </c>
      <c r="IE108" s="18"/>
      <c r="IF108" s="18"/>
      <c r="IG108" s="18"/>
      <c r="IH108" s="18"/>
      <c r="II108" s="18"/>
    </row>
    <row r="109" spans="1:243" s="17" customFormat="1" ht="28.5">
      <c r="A109" s="53">
        <v>1.96</v>
      </c>
      <c r="B109" s="33" t="s">
        <v>200</v>
      </c>
      <c r="C109" s="31" t="s">
        <v>282</v>
      </c>
      <c r="D109" s="64">
        <v>46</v>
      </c>
      <c r="E109" s="65" t="s">
        <v>243</v>
      </c>
      <c r="F109" s="66">
        <v>49.8</v>
      </c>
      <c r="G109" s="54"/>
      <c r="H109" s="55"/>
      <c r="I109" s="56" t="s">
        <v>34</v>
      </c>
      <c r="J109" s="57">
        <f t="shared" si="4"/>
        <v>1</v>
      </c>
      <c r="K109" s="55" t="s">
        <v>35</v>
      </c>
      <c r="L109" s="55" t="s">
        <v>4</v>
      </c>
      <c r="M109" s="58"/>
      <c r="N109" s="55"/>
      <c r="O109" s="55"/>
      <c r="P109" s="59"/>
      <c r="Q109" s="55"/>
      <c r="R109" s="55"/>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60"/>
      <c r="BA109" s="61">
        <f t="shared" si="5"/>
        <v>2291</v>
      </c>
      <c r="BB109" s="62">
        <f t="shared" si="6"/>
        <v>2291</v>
      </c>
      <c r="BC109" s="63" t="str">
        <f t="shared" si="7"/>
        <v>INR  Two Thousand Two Hundred &amp; Ninety One  Only</v>
      </c>
      <c r="IA109" s="17">
        <v>1.96</v>
      </c>
      <c r="IB109" s="17" t="s">
        <v>200</v>
      </c>
      <c r="IC109" s="17" t="s">
        <v>282</v>
      </c>
      <c r="ID109" s="17">
        <v>46</v>
      </c>
      <c r="IE109" s="18" t="s">
        <v>243</v>
      </c>
      <c r="IF109" s="18"/>
      <c r="IG109" s="18"/>
      <c r="IH109" s="18"/>
      <c r="II109" s="18"/>
    </row>
    <row r="110" spans="1:243" s="17" customFormat="1" ht="78.75">
      <c r="A110" s="27">
        <v>1.97</v>
      </c>
      <c r="B110" s="33" t="s">
        <v>201</v>
      </c>
      <c r="C110" s="31" t="s">
        <v>283</v>
      </c>
      <c r="D110" s="64">
        <v>230</v>
      </c>
      <c r="E110" s="65" t="s">
        <v>243</v>
      </c>
      <c r="F110" s="66">
        <v>18.28</v>
      </c>
      <c r="G110" s="54"/>
      <c r="H110" s="55"/>
      <c r="I110" s="56" t="s">
        <v>34</v>
      </c>
      <c r="J110" s="57">
        <f t="shared" si="4"/>
        <v>1</v>
      </c>
      <c r="K110" s="55" t="s">
        <v>35</v>
      </c>
      <c r="L110" s="55" t="s">
        <v>4</v>
      </c>
      <c r="M110" s="58"/>
      <c r="N110" s="55"/>
      <c r="O110" s="55"/>
      <c r="P110" s="59"/>
      <c r="Q110" s="55"/>
      <c r="R110" s="55"/>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60"/>
      <c r="BA110" s="61">
        <f t="shared" si="5"/>
        <v>4204</v>
      </c>
      <c r="BB110" s="62">
        <f t="shared" si="6"/>
        <v>4204</v>
      </c>
      <c r="BC110" s="63" t="str">
        <f t="shared" si="7"/>
        <v>INR  Four Thousand Two Hundred &amp; Four  Only</v>
      </c>
      <c r="IA110" s="17">
        <v>1.97</v>
      </c>
      <c r="IB110" s="17" t="s">
        <v>201</v>
      </c>
      <c r="IC110" s="17" t="s">
        <v>283</v>
      </c>
      <c r="ID110" s="17">
        <v>230</v>
      </c>
      <c r="IE110" s="18" t="s">
        <v>243</v>
      </c>
      <c r="IF110" s="18"/>
      <c r="IG110" s="18"/>
      <c r="IH110" s="18"/>
      <c r="II110" s="18"/>
    </row>
    <row r="111" spans="1:243" s="17" customFormat="1" ht="31.5">
      <c r="A111" s="53">
        <v>1.98</v>
      </c>
      <c r="B111" s="33" t="s">
        <v>191</v>
      </c>
      <c r="C111" s="31" t="s">
        <v>284</v>
      </c>
      <c r="D111" s="68"/>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70"/>
      <c r="IA111" s="17">
        <v>1.98</v>
      </c>
      <c r="IB111" s="17" t="s">
        <v>191</v>
      </c>
      <c r="IC111" s="17" t="s">
        <v>284</v>
      </c>
      <c r="IE111" s="18"/>
      <c r="IF111" s="18"/>
      <c r="IG111" s="18"/>
      <c r="IH111" s="18"/>
      <c r="II111" s="18"/>
    </row>
    <row r="112" spans="1:243" s="17" customFormat="1" ht="47.25">
      <c r="A112" s="27">
        <v>1.99</v>
      </c>
      <c r="B112" s="33" t="s">
        <v>202</v>
      </c>
      <c r="C112" s="31" t="s">
        <v>285</v>
      </c>
      <c r="D112" s="64">
        <v>4375</v>
      </c>
      <c r="E112" s="65" t="s">
        <v>243</v>
      </c>
      <c r="F112" s="66">
        <v>167.82</v>
      </c>
      <c r="G112" s="54"/>
      <c r="H112" s="55"/>
      <c r="I112" s="56" t="s">
        <v>34</v>
      </c>
      <c r="J112" s="57">
        <f t="shared" si="4"/>
        <v>1</v>
      </c>
      <c r="K112" s="55" t="s">
        <v>35</v>
      </c>
      <c r="L112" s="55" t="s">
        <v>4</v>
      </c>
      <c r="M112" s="58"/>
      <c r="N112" s="55"/>
      <c r="O112" s="55"/>
      <c r="P112" s="59"/>
      <c r="Q112" s="55"/>
      <c r="R112" s="55"/>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60"/>
      <c r="BA112" s="61">
        <f t="shared" si="5"/>
        <v>734213</v>
      </c>
      <c r="BB112" s="62">
        <f t="shared" si="6"/>
        <v>734213</v>
      </c>
      <c r="BC112" s="63" t="str">
        <f t="shared" si="7"/>
        <v>INR  Seven Lakh Thirty Four Thousand Two Hundred &amp; Thirteen  Only</v>
      </c>
      <c r="IA112" s="17">
        <v>1.99</v>
      </c>
      <c r="IB112" s="17" t="s">
        <v>202</v>
      </c>
      <c r="IC112" s="17" t="s">
        <v>285</v>
      </c>
      <c r="ID112" s="17">
        <v>4375</v>
      </c>
      <c r="IE112" s="18" t="s">
        <v>243</v>
      </c>
      <c r="IF112" s="18"/>
      <c r="IG112" s="18"/>
      <c r="IH112" s="18"/>
      <c r="II112" s="18"/>
    </row>
    <row r="113" spans="1:243" s="17" customFormat="1" ht="15.75">
      <c r="A113" s="27">
        <v>2</v>
      </c>
      <c r="B113" s="33" t="s">
        <v>203</v>
      </c>
      <c r="C113" s="31" t="s">
        <v>286</v>
      </c>
      <c r="D113" s="68"/>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70"/>
      <c r="IA113" s="17">
        <v>2</v>
      </c>
      <c r="IB113" s="17" t="s">
        <v>203</v>
      </c>
      <c r="IC113" s="17" t="s">
        <v>286</v>
      </c>
      <c r="IE113" s="18"/>
      <c r="IF113" s="18"/>
      <c r="IG113" s="18"/>
      <c r="IH113" s="18"/>
      <c r="II113" s="18"/>
    </row>
    <row r="114" spans="1:243" s="17" customFormat="1" ht="126">
      <c r="A114" s="53">
        <v>2.01</v>
      </c>
      <c r="B114" s="33" t="s">
        <v>204</v>
      </c>
      <c r="C114" s="31" t="s">
        <v>287</v>
      </c>
      <c r="D114" s="68"/>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70"/>
      <c r="IA114" s="17">
        <v>2.01</v>
      </c>
      <c r="IB114" s="17" t="s">
        <v>204</v>
      </c>
      <c r="IC114" s="17" t="s">
        <v>287</v>
      </c>
      <c r="IE114" s="18"/>
      <c r="IF114" s="18"/>
      <c r="IG114" s="18"/>
      <c r="IH114" s="18"/>
      <c r="II114" s="18"/>
    </row>
    <row r="115" spans="1:243" s="17" customFormat="1" ht="31.5">
      <c r="A115" s="27">
        <v>2.02</v>
      </c>
      <c r="B115" s="33" t="s">
        <v>205</v>
      </c>
      <c r="C115" s="31" t="s">
        <v>288</v>
      </c>
      <c r="D115" s="64">
        <v>5</v>
      </c>
      <c r="E115" s="65" t="s">
        <v>243</v>
      </c>
      <c r="F115" s="66">
        <v>419.11</v>
      </c>
      <c r="G115" s="54"/>
      <c r="H115" s="55"/>
      <c r="I115" s="56" t="s">
        <v>34</v>
      </c>
      <c r="J115" s="57">
        <f t="shared" si="4"/>
        <v>1</v>
      </c>
      <c r="K115" s="55" t="s">
        <v>35</v>
      </c>
      <c r="L115" s="55" t="s">
        <v>4</v>
      </c>
      <c r="M115" s="58"/>
      <c r="N115" s="55"/>
      <c r="O115" s="55"/>
      <c r="P115" s="59"/>
      <c r="Q115" s="55"/>
      <c r="R115" s="55"/>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60"/>
      <c r="BA115" s="61">
        <f t="shared" si="5"/>
        <v>2096</v>
      </c>
      <c r="BB115" s="62">
        <f t="shared" si="6"/>
        <v>2096</v>
      </c>
      <c r="BC115" s="63" t="str">
        <f t="shared" si="7"/>
        <v>INR  Two Thousand  &amp;Ninety Six  Only</v>
      </c>
      <c r="IA115" s="17">
        <v>2.02</v>
      </c>
      <c r="IB115" s="17" t="s">
        <v>205</v>
      </c>
      <c r="IC115" s="17" t="s">
        <v>288</v>
      </c>
      <c r="ID115" s="17">
        <v>5</v>
      </c>
      <c r="IE115" s="18" t="s">
        <v>243</v>
      </c>
      <c r="IF115" s="18"/>
      <c r="IG115" s="18"/>
      <c r="IH115" s="18"/>
      <c r="II115" s="18"/>
    </row>
    <row r="116" spans="1:243" s="17" customFormat="1" ht="126">
      <c r="A116" s="53">
        <v>2.03</v>
      </c>
      <c r="B116" s="33" t="s">
        <v>206</v>
      </c>
      <c r="C116" s="31" t="s">
        <v>289</v>
      </c>
      <c r="D116" s="68"/>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70"/>
      <c r="IA116" s="17">
        <v>2.03</v>
      </c>
      <c r="IB116" s="17" t="s">
        <v>206</v>
      </c>
      <c r="IC116" s="17" t="s">
        <v>289</v>
      </c>
      <c r="IE116" s="18"/>
      <c r="IF116" s="18"/>
      <c r="IG116" s="18"/>
      <c r="IH116" s="18"/>
      <c r="II116" s="18"/>
    </row>
    <row r="117" spans="1:243" s="17" customFormat="1" ht="28.5">
      <c r="A117" s="27">
        <v>2.04</v>
      </c>
      <c r="B117" s="33" t="s">
        <v>207</v>
      </c>
      <c r="C117" s="31" t="s">
        <v>290</v>
      </c>
      <c r="D117" s="64">
        <v>3.26</v>
      </c>
      <c r="E117" s="65" t="s">
        <v>243</v>
      </c>
      <c r="F117" s="66">
        <v>917.97</v>
      </c>
      <c r="G117" s="54"/>
      <c r="H117" s="55"/>
      <c r="I117" s="56" t="s">
        <v>34</v>
      </c>
      <c r="J117" s="57">
        <f t="shared" si="4"/>
        <v>1</v>
      </c>
      <c r="K117" s="55" t="s">
        <v>35</v>
      </c>
      <c r="L117" s="55" t="s">
        <v>4</v>
      </c>
      <c r="M117" s="58"/>
      <c r="N117" s="55"/>
      <c r="O117" s="55"/>
      <c r="P117" s="59"/>
      <c r="Q117" s="55"/>
      <c r="R117" s="55"/>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60"/>
      <c r="BA117" s="61">
        <f t="shared" si="5"/>
        <v>2993</v>
      </c>
      <c r="BB117" s="62">
        <f t="shared" si="6"/>
        <v>2993</v>
      </c>
      <c r="BC117" s="63" t="str">
        <f t="shared" si="7"/>
        <v>INR  Two Thousand Nine Hundred &amp; Ninety Three  Only</v>
      </c>
      <c r="IA117" s="17">
        <v>2.04</v>
      </c>
      <c r="IB117" s="17" t="s">
        <v>207</v>
      </c>
      <c r="IC117" s="17" t="s">
        <v>290</v>
      </c>
      <c r="ID117" s="17">
        <v>3.26</v>
      </c>
      <c r="IE117" s="18" t="s">
        <v>243</v>
      </c>
      <c r="IF117" s="18"/>
      <c r="IG117" s="18"/>
      <c r="IH117" s="18"/>
      <c r="II117" s="18"/>
    </row>
    <row r="118" spans="1:243" s="17" customFormat="1" ht="393.75">
      <c r="A118" s="53">
        <v>2.05</v>
      </c>
      <c r="B118" s="33" t="s">
        <v>208</v>
      </c>
      <c r="C118" s="31" t="s">
        <v>291</v>
      </c>
      <c r="D118" s="64">
        <v>2010</v>
      </c>
      <c r="E118" s="65" t="s">
        <v>243</v>
      </c>
      <c r="F118" s="66">
        <v>249.89</v>
      </c>
      <c r="G118" s="54"/>
      <c r="H118" s="55"/>
      <c r="I118" s="56" t="s">
        <v>34</v>
      </c>
      <c r="J118" s="57">
        <f t="shared" si="4"/>
        <v>1</v>
      </c>
      <c r="K118" s="55" t="s">
        <v>35</v>
      </c>
      <c r="L118" s="55" t="s">
        <v>4</v>
      </c>
      <c r="M118" s="58"/>
      <c r="N118" s="55"/>
      <c r="O118" s="55"/>
      <c r="P118" s="59"/>
      <c r="Q118" s="55"/>
      <c r="R118" s="55"/>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60"/>
      <c r="BA118" s="61">
        <f t="shared" si="5"/>
        <v>502279</v>
      </c>
      <c r="BB118" s="62">
        <f t="shared" si="6"/>
        <v>502279</v>
      </c>
      <c r="BC118" s="63" t="str">
        <f t="shared" si="7"/>
        <v>INR  Five Lakh Two Thousand Two Hundred &amp; Seventy Nine  Only</v>
      </c>
      <c r="IA118" s="17">
        <v>2.05</v>
      </c>
      <c r="IB118" s="17" t="s">
        <v>208</v>
      </c>
      <c r="IC118" s="17" t="s">
        <v>291</v>
      </c>
      <c r="ID118" s="17">
        <v>2010</v>
      </c>
      <c r="IE118" s="18" t="s">
        <v>243</v>
      </c>
      <c r="IF118" s="18"/>
      <c r="IG118" s="18"/>
      <c r="IH118" s="18"/>
      <c r="II118" s="18"/>
    </row>
    <row r="119" spans="1:243" s="17" customFormat="1" ht="15.75">
      <c r="A119" s="27">
        <v>2.06</v>
      </c>
      <c r="B119" s="33" t="s">
        <v>209</v>
      </c>
      <c r="C119" s="31" t="s">
        <v>292</v>
      </c>
      <c r="D119" s="68"/>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70"/>
      <c r="IA119" s="17">
        <v>2.06</v>
      </c>
      <c r="IB119" s="17" t="s">
        <v>209</v>
      </c>
      <c r="IC119" s="17" t="s">
        <v>292</v>
      </c>
      <c r="IE119" s="18"/>
      <c r="IF119" s="18"/>
      <c r="IG119" s="18"/>
      <c r="IH119" s="18"/>
      <c r="II119" s="18"/>
    </row>
    <row r="120" spans="1:243" s="17" customFormat="1" ht="63">
      <c r="A120" s="53">
        <v>2.07</v>
      </c>
      <c r="B120" s="33" t="s">
        <v>210</v>
      </c>
      <c r="C120" s="31" t="s">
        <v>293</v>
      </c>
      <c r="D120" s="68"/>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70"/>
      <c r="IA120" s="17">
        <v>2.07</v>
      </c>
      <c r="IB120" s="17" t="s">
        <v>210</v>
      </c>
      <c r="IC120" s="17" t="s">
        <v>293</v>
      </c>
      <c r="IE120" s="18"/>
      <c r="IF120" s="18"/>
      <c r="IG120" s="18"/>
      <c r="IH120" s="18"/>
      <c r="II120" s="18"/>
    </row>
    <row r="121" spans="1:243" s="17" customFormat="1" ht="31.5">
      <c r="A121" s="27">
        <v>2.08</v>
      </c>
      <c r="B121" s="33" t="s">
        <v>211</v>
      </c>
      <c r="C121" s="31" t="s">
        <v>294</v>
      </c>
      <c r="D121" s="64">
        <v>1.11</v>
      </c>
      <c r="E121" s="65" t="s">
        <v>242</v>
      </c>
      <c r="F121" s="66">
        <v>1759.84</v>
      </c>
      <c r="G121" s="54"/>
      <c r="H121" s="55"/>
      <c r="I121" s="56" t="s">
        <v>34</v>
      </c>
      <c r="J121" s="57">
        <f t="shared" si="4"/>
        <v>1</v>
      </c>
      <c r="K121" s="55" t="s">
        <v>35</v>
      </c>
      <c r="L121" s="55" t="s">
        <v>4</v>
      </c>
      <c r="M121" s="58"/>
      <c r="N121" s="55"/>
      <c r="O121" s="55"/>
      <c r="P121" s="59"/>
      <c r="Q121" s="55"/>
      <c r="R121" s="55"/>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60"/>
      <c r="BA121" s="61">
        <f t="shared" si="5"/>
        <v>1953</v>
      </c>
      <c r="BB121" s="62">
        <f t="shared" si="6"/>
        <v>1953</v>
      </c>
      <c r="BC121" s="63" t="str">
        <f t="shared" si="7"/>
        <v>INR  One Thousand Nine Hundred &amp; Fifty Three  Only</v>
      </c>
      <c r="IA121" s="17">
        <v>2.08</v>
      </c>
      <c r="IB121" s="17" t="s">
        <v>211</v>
      </c>
      <c r="IC121" s="17" t="s">
        <v>294</v>
      </c>
      <c r="ID121" s="17">
        <v>1.11</v>
      </c>
      <c r="IE121" s="18" t="s">
        <v>242</v>
      </c>
      <c r="IF121" s="18"/>
      <c r="IG121" s="18"/>
      <c r="IH121" s="18"/>
      <c r="II121" s="18"/>
    </row>
    <row r="122" spans="1:243" s="17" customFormat="1" ht="31.5">
      <c r="A122" s="53">
        <v>2.09</v>
      </c>
      <c r="B122" s="33" t="s">
        <v>212</v>
      </c>
      <c r="C122" s="31" t="s">
        <v>295</v>
      </c>
      <c r="D122" s="64">
        <v>0.38</v>
      </c>
      <c r="E122" s="65" t="s">
        <v>242</v>
      </c>
      <c r="F122" s="66">
        <v>1086.89</v>
      </c>
      <c r="G122" s="54"/>
      <c r="H122" s="55"/>
      <c r="I122" s="56" t="s">
        <v>34</v>
      </c>
      <c r="J122" s="57">
        <f t="shared" si="4"/>
        <v>1</v>
      </c>
      <c r="K122" s="55" t="s">
        <v>35</v>
      </c>
      <c r="L122" s="55" t="s">
        <v>4</v>
      </c>
      <c r="M122" s="58"/>
      <c r="N122" s="55"/>
      <c r="O122" s="55"/>
      <c r="P122" s="59"/>
      <c r="Q122" s="55"/>
      <c r="R122" s="55"/>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60"/>
      <c r="BA122" s="61">
        <f t="shared" si="5"/>
        <v>413</v>
      </c>
      <c r="BB122" s="62">
        <f t="shared" si="6"/>
        <v>413</v>
      </c>
      <c r="BC122" s="63" t="str">
        <f t="shared" si="7"/>
        <v>INR  Four Hundred &amp; Thirteen  Only</v>
      </c>
      <c r="IA122" s="17">
        <v>2.09</v>
      </c>
      <c r="IB122" s="17" t="s">
        <v>212</v>
      </c>
      <c r="IC122" s="17" t="s">
        <v>295</v>
      </c>
      <c r="ID122" s="17">
        <v>0.38</v>
      </c>
      <c r="IE122" s="18" t="s">
        <v>242</v>
      </c>
      <c r="IF122" s="18"/>
      <c r="IG122" s="18"/>
      <c r="IH122" s="18"/>
      <c r="II122" s="18"/>
    </row>
    <row r="123" spans="1:243" s="17" customFormat="1" ht="78.75">
      <c r="A123" s="27">
        <v>2.1</v>
      </c>
      <c r="B123" s="33" t="s">
        <v>213</v>
      </c>
      <c r="C123" s="31" t="s">
        <v>296</v>
      </c>
      <c r="D123" s="68"/>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70"/>
      <c r="IA123" s="17">
        <v>2.1</v>
      </c>
      <c r="IB123" s="17" t="s">
        <v>213</v>
      </c>
      <c r="IC123" s="17" t="s">
        <v>296</v>
      </c>
      <c r="IE123" s="18"/>
      <c r="IF123" s="18"/>
      <c r="IG123" s="18"/>
      <c r="IH123" s="18"/>
      <c r="II123" s="18"/>
    </row>
    <row r="124" spans="1:243" s="17" customFormat="1" ht="28.5">
      <c r="A124" s="53">
        <v>2.11</v>
      </c>
      <c r="B124" s="33" t="s">
        <v>214</v>
      </c>
      <c r="C124" s="31" t="s">
        <v>297</v>
      </c>
      <c r="D124" s="64">
        <v>3.12</v>
      </c>
      <c r="E124" s="65" t="s">
        <v>242</v>
      </c>
      <c r="F124" s="66">
        <v>1489.22</v>
      </c>
      <c r="G124" s="54"/>
      <c r="H124" s="55"/>
      <c r="I124" s="56" t="s">
        <v>34</v>
      </c>
      <c r="J124" s="57">
        <f t="shared" si="4"/>
        <v>1</v>
      </c>
      <c r="K124" s="55" t="s">
        <v>35</v>
      </c>
      <c r="L124" s="55" t="s">
        <v>4</v>
      </c>
      <c r="M124" s="58"/>
      <c r="N124" s="55"/>
      <c r="O124" s="55"/>
      <c r="P124" s="59"/>
      <c r="Q124" s="55"/>
      <c r="R124" s="55"/>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60"/>
      <c r="BA124" s="61">
        <f t="shared" si="5"/>
        <v>4646</v>
      </c>
      <c r="BB124" s="62">
        <f t="shared" si="6"/>
        <v>4646</v>
      </c>
      <c r="BC124" s="63" t="str">
        <f t="shared" si="7"/>
        <v>INR  Four Thousand Six Hundred &amp; Forty Six  Only</v>
      </c>
      <c r="IA124" s="17">
        <v>2.11</v>
      </c>
      <c r="IB124" s="17" t="s">
        <v>214</v>
      </c>
      <c r="IC124" s="17" t="s">
        <v>297</v>
      </c>
      <c r="ID124" s="17">
        <v>3.12</v>
      </c>
      <c r="IE124" s="18" t="s">
        <v>242</v>
      </c>
      <c r="IF124" s="18"/>
      <c r="IG124" s="18"/>
      <c r="IH124" s="18"/>
      <c r="II124" s="18"/>
    </row>
    <row r="125" spans="1:243" s="17" customFormat="1" ht="47.25">
      <c r="A125" s="27">
        <v>2.12</v>
      </c>
      <c r="B125" s="33" t="s">
        <v>215</v>
      </c>
      <c r="C125" s="31" t="s">
        <v>298</v>
      </c>
      <c r="D125" s="68"/>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70"/>
      <c r="IA125" s="17">
        <v>2.12</v>
      </c>
      <c r="IB125" s="17" t="s">
        <v>215</v>
      </c>
      <c r="IC125" s="17" t="s">
        <v>298</v>
      </c>
      <c r="IE125" s="18"/>
      <c r="IF125" s="18"/>
      <c r="IG125" s="18"/>
      <c r="IH125" s="18"/>
      <c r="II125" s="18"/>
    </row>
    <row r="126" spans="1:243" s="17" customFormat="1" ht="15.75">
      <c r="A126" s="53">
        <v>2.13</v>
      </c>
      <c r="B126" s="33" t="s">
        <v>216</v>
      </c>
      <c r="C126" s="31" t="s">
        <v>299</v>
      </c>
      <c r="D126" s="64">
        <v>1</v>
      </c>
      <c r="E126" s="65" t="s">
        <v>246</v>
      </c>
      <c r="F126" s="66">
        <v>103.73</v>
      </c>
      <c r="G126" s="54"/>
      <c r="H126" s="55"/>
      <c r="I126" s="56" t="s">
        <v>34</v>
      </c>
      <c r="J126" s="57">
        <f t="shared" si="4"/>
        <v>1</v>
      </c>
      <c r="K126" s="55" t="s">
        <v>35</v>
      </c>
      <c r="L126" s="55" t="s">
        <v>4</v>
      </c>
      <c r="M126" s="58"/>
      <c r="N126" s="55"/>
      <c r="O126" s="55"/>
      <c r="P126" s="59"/>
      <c r="Q126" s="55"/>
      <c r="R126" s="55"/>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60"/>
      <c r="BA126" s="61">
        <f t="shared" si="5"/>
        <v>104</v>
      </c>
      <c r="BB126" s="62">
        <f t="shared" si="6"/>
        <v>104</v>
      </c>
      <c r="BC126" s="63" t="str">
        <f t="shared" si="7"/>
        <v>INR  One Hundred &amp; Four  Only</v>
      </c>
      <c r="IA126" s="17">
        <v>2.13</v>
      </c>
      <c r="IB126" s="17" t="s">
        <v>216</v>
      </c>
      <c r="IC126" s="17" t="s">
        <v>299</v>
      </c>
      <c r="ID126" s="17">
        <v>1</v>
      </c>
      <c r="IE126" s="18" t="s">
        <v>246</v>
      </c>
      <c r="IF126" s="18"/>
      <c r="IG126" s="18"/>
      <c r="IH126" s="18"/>
      <c r="II126" s="18"/>
    </row>
    <row r="127" spans="1:243" s="17" customFormat="1" ht="63">
      <c r="A127" s="27">
        <v>2.14</v>
      </c>
      <c r="B127" s="33" t="s">
        <v>217</v>
      </c>
      <c r="C127" s="31" t="s">
        <v>300</v>
      </c>
      <c r="D127" s="64">
        <v>1295</v>
      </c>
      <c r="E127" s="65" t="s">
        <v>243</v>
      </c>
      <c r="F127" s="66">
        <v>39.5</v>
      </c>
      <c r="G127" s="54"/>
      <c r="H127" s="55"/>
      <c r="I127" s="56" t="s">
        <v>34</v>
      </c>
      <c r="J127" s="57">
        <f t="shared" si="4"/>
        <v>1</v>
      </c>
      <c r="K127" s="55" t="s">
        <v>35</v>
      </c>
      <c r="L127" s="55" t="s">
        <v>4</v>
      </c>
      <c r="M127" s="58"/>
      <c r="N127" s="55"/>
      <c r="O127" s="55"/>
      <c r="P127" s="59"/>
      <c r="Q127" s="55"/>
      <c r="R127" s="55"/>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60"/>
      <c r="BA127" s="61">
        <f t="shared" si="5"/>
        <v>51153</v>
      </c>
      <c r="BB127" s="62">
        <f t="shared" si="6"/>
        <v>51153</v>
      </c>
      <c r="BC127" s="63" t="str">
        <f t="shared" si="7"/>
        <v>INR  Fifty One Thousand One Hundred &amp; Fifty Three  Only</v>
      </c>
      <c r="IA127" s="17">
        <v>2.14</v>
      </c>
      <c r="IB127" s="17" t="s">
        <v>217</v>
      </c>
      <c r="IC127" s="17" t="s">
        <v>300</v>
      </c>
      <c r="ID127" s="17">
        <v>1295</v>
      </c>
      <c r="IE127" s="18" t="s">
        <v>243</v>
      </c>
      <c r="IF127" s="18"/>
      <c r="IG127" s="18"/>
      <c r="IH127" s="18"/>
      <c r="II127" s="18"/>
    </row>
    <row r="128" spans="1:243" s="17" customFormat="1" ht="126">
      <c r="A128" s="53">
        <v>2.15</v>
      </c>
      <c r="B128" s="33" t="s">
        <v>218</v>
      </c>
      <c r="C128" s="31" t="s">
        <v>301</v>
      </c>
      <c r="D128" s="64">
        <v>58.71</v>
      </c>
      <c r="E128" s="65" t="s">
        <v>242</v>
      </c>
      <c r="F128" s="66">
        <v>192.33</v>
      </c>
      <c r="G128" s="54"/>
      <c r="H128" s="55"/>
      <c r="I128" s="56" t="s">
        <v>34</v>
      </c>
      <c r="J128" s="57">
        <f t="shared" si="4"/>
        <v>1</v>
      </c>
      <c r="K128" s="55" t="s">
        <v>35</v>
      </c>
      <c r="L128" s="55" t="s">
        <v>4</v>
      </c>
      <c r="M128" s="58"/>
      <c r="N128" s="55"/>
      <c r="O128" s="55"/>
      <c r="P128" s="59"/>
      <c r="Q128" s="55"/>
      <c r="R128" s="55"/>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60"/>
      <c r="BA128" s="61">
        <f t="shared" si="5"/>
        <v>11292</v>
      </c>
      <c r="BB128" s="62">
        <f t="shared" si="6"/>
        <v>11292</v>
      </c>
      <c r="BC128" s="63" t="str">
        <f t="shared" si="7"/>
        <v>INR  Eleven Thousand Two Hundred &amp; Ninety Two  Only</v>
      </c>
      <c r="IA128" s="17">
        <v>2.15</v>
      </c>
      <c r="IB128" s="17" t="s">
        <v>218</v>
      </c>
      <c r="IC128" s="17" t="s">
        <v>301</v>
      </c>
      <c r="ID128" s="17">
        <v>58.71</v>
      </c>
      <c r="IE128" s="18" t="s">
        <v>242</v>
      </c>
      <c r="IF128" s="18"/>
      <c r="IG128" s="18"/>
      <c r="IH128" s="18"/>
      <c r="II128" s="18"/>
    </row>
    <row r="129" spans="1:243" s="17" customFormat="1" ht="15.75">
      <c r="A129" s="27">
        <v>2.16</v>
      </c>
      <c r="B129" s="33" t="s">
        <v>219</v>
      </c>
      <c r="C129" s="31" t="s">
        <v>302</v>
      </c>
      <c r="D129" s="68"/>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70"/>
      <c r="IA129" s="17">
        <v>2.16</v>
      </c>
      <c r="IB129" s="17" t="s">
        <v>219</v>
      </c>
      <c r="IC129" s="17" t="s">
        <v>302</v>
      </c>
      <c r="IE129" s="18"/>
      <c r="IF129" s="18"/>
      <c r="IG129" s="18"/>
      <c r="IH129" s="18"/>
      <c r="II129" s="18"/>
    </row>
    <row r="130" spans="1:243" s="17" customFormat="1" ht="299.25">
      <c r="A130" s="53">
        <v>2.17</v>
      </c>
      <c r="B130" s="33" t="s">
        <v>220</v>
      </c>
      <c r="C130" s="31" t="s">
        <v>303</v>
      </c>
      <c r="D130" s="68"/>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70"/>
      <c r="IA130" s="17">
        <v>2.17</v>
      </c>
      <c r="IB130" s="17" t="s">
        <v>220</v>
      </c>
      <c r="IC130" s="17" t="s">
        <v>303</v>
      </c>
      <c r="IE130" s="18"/>
      <c r="IF130" s="18"/>
      <c r="IG130" s="18"/>
      <c r="IH130" s="18"/>
      <c r="II130" s="18"/>
    </row>
    <row r="131" spans="1:243" s="17" customFormat="1" ht="15.75">
      <c r="A131" s="27">
        <v>2.18</v>
      </c>
      <c r="B131" s="33" t="s">
        <v>221</v>
      </c>
      <c r="C131" s="31" t="s">
        <v>304</v>
      </c>
      <c r="D131" s="68"/>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70"/>
      <c r="IA131" s="17">
        <v>2.18</v>
      </c>
      <c r="IB131" s="17" t="s">
        <v>221</v>
      </c>
      <c r="IC131" s="17" t="s">
        <v>304</v>
      </c>
      <c r="IE131" s="18"/>
      <c r="IF131" s="18"/>
      <c r="IG131" s="18"/>
      <c r="IH131" s="18"/>
      <c r="II131" s="18"/>
    </row>
    <row r="132" spans="1:243" s="17" customFormat="1" ht="47.25">
      <c r="A132" s="27">
        <v>2.19</v>
      </c>
      <c r="B132" s="33" t="s">
        <v>222</v>
      </c>
      <c r="C132" s="31" t="s">
        <v>305</v>
      </c>
      <c r="D132" s="64">
        <v>22.26</v>
      </c>
      <c r="E132" s="65" t="s">
        <v>244</v>
      </c>
      <c r="F132" s="66">
        <v>416.22</v>
      </c>
      <c r="G132" s="54"/>
      <c r="H132" s="55"/>
      <c r="I132" s="56" t="s">
        <v>34</v>
      </c>
      <c r="J132" s="57">
        <f t="shared" si="4"/>
        <v>1</v>
      </c>
      <c r="K132" s="55" t="s">
        <v>35</v>
      </c>
      <c r="L132" s="55" t="s">
        <v>4</v>
      </c>
      <c r="M132" s="58"/>
      <c r="N132" s="55"/>
      <c r="O132" s="55"/>
      <c r="P132" s="59"/>
      <c r="Q132" s="55"/>
      <c r="R132" s="55"/>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60"/>
      <c r="BA132" s="61">
        <f t="shared" si="5"/>
        <v>9265</v>
      </c>
      <c r="BB132" s="62">
        <f t="shared" si="6"/>
        <v>9265</v>
      </c>
      <c r="BC132" s="63" t="str">
        <f t="shared" si="7"/>
        <v>INR  Nine Thousand Two Hundred &amp; Sixty Five  Only</v>
      </c>
      <c r="IA132" s="17">
        <v>2.19</v>
      </c>
      <c r="IB132" s="17" t="s">
        <v>222</v>
      </c>
      <c r="IC132" s="17" t="s">
        <v>305</v>
      </c>
      <c r="ID132" s="17">
        <v>22.26</v>
      </c>
      <c r="IE132" s="18" t="s">
        <v>244</v>
      </c>
      <c r="IF132" s="18"/>
      <c r="IG132" s="18"/>
      <c r="IH132" s="18"/>
      <c r="II132" s="18"/>
    </row>
    <row r="133" spans="1:243" s="17" customFormat="1" ht="94.5">
      <c r="A133" s="53">
        <v>2.2</v>
      </c>
      <c r="B133" s="33" t="s">
        <v>223</v>
      </c>
      <c r="C133" s="31" t="s">
        <v>306</v>
      </c>
      <c r="D133" s="68"/>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70"/>
      <c r="IA133" s="17">
        <v>2.2</v>
      </c>
      <c r="IB133" s="17" t="s">
        <v>223</v>
      </c>
      <c r="IC133" s="17" t="s">
        <v>306</v>
      </c>
      <c r="IE133" s="18"/>
      <c r="IF133" s="18"/>
      <c r="IG133" s="18"/>
      <c r="IH133" s="18"/>
      <c r="II133" s="18"/>
    </row>
    <row r="134" spans="1:243" s="17" customFormat="1" ht="47.25">
      <c r="A134" s="27">
        <v>2.21</v>
      </c>
      <c r="B134" s="33" t="s">
        <v>222</v>
      </c>
      <c r="C134" s="31" t="s">
        <v>307</v>
      </c>
      <c r="D134" s="64">
        <v>30</v>
      </c>
      <c r="E134" s="65" t="s">
        <v>244</v>
      </c>
      <c r="F134" s="66">
        <v>502.76</v>
      </c>
      <c r="G134" s="54"/>
      <c r="H134" s="55"/>
      <c r="I134" s="56" t="s">
        <v>34</v>
      </c>
      <c r="J134" s="57">
        <f t="shared" si="4"/>
        <v>1</v>
      </c>
      <c r="K134" s="55" t="s">
        <v>35</v>
      </c>
      <c r="L134" s="55" t="s">
        <v>4</v>
      </c>
      <c r="M134" s="58"/>
      <c r="N134" s="55"/>
      <c r="O134" s="55"/>
      <c r="P134" s="59"/>
      <c r="Q134" s="55"/>
      <c r="R134" s="55"/>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60"/>
      <c r="BA134" s="61">
        <f t="shared" si="5"/>
        <v>15083</v>
      </c>
      <c r="BB134" s="62">
        <f t="shared" si="6"/>
        <v>15083</v>
      </c>
      <c r="BC134" s="63" t="str">
        <f t="shared" si="7"/>
        <v>INR  Fifteen Thousand  &amp;Eighty Three  Only</v>
      </c>
      <c r="IA134" s="17">
        <v>2.21</v>
      </c>
      <c r="IB134" s="17" t="s">
        <v>222</v>
      </c>
      <c r="IC134" s="17" t="s">
        <v>307</v>
      </c>
      <c r="ID134" s="17">
        <v>30</v>
      </c>
      <c r="IE134" s="18" t="s">
        <v>244</v>
      </c>
      <c r="IF134" s="18"/>
      <c r="IG134" s="18"/>
      <c r="IH134" s="18"/>
      <c r="II134" s="18"/>
    </row>
    <row r="135" spans="1:243" s="17" customFormat="1" ht="141.75">
      <c r="A135" s="53">
        <v>2.22</v>
      </c>
      <c r="B135" s="33" t="s">
        <v>224</v>
      </c>
      <c r="C135" s="31" t="s">
        <v>308</v>
      </c>
      <c r="D135" s="68"/>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70"/>
      <c r="IA135" s="17">
        <v>2.22</v>
      </c>
      <c r="IB135" s="17" t="s">
        <v>224</v>
      </c>
      <c r="IC135" s="17" t="s">
        <v>308</v>
      </c>
      <c r="IE135" s="18"/>
      <c r="IF135" s="18"/>
      <c r="IG135" s="18"/>
      <c r="IH135" s="18"/>
      <c r="II135" s="18"/>
    </row>
    <row r="136" spans="1:243" s="17" customFormat="1" ht="31.5">
      <c r="A136" s="27">
        <v>2.23</v>
      </c>
      <c r="B136" s="33" t="s">
        <v>225</v>
      </c>
      <c r="C136" s="31" t="s">
        <v>309</v>
      </c>
      <c r="D136" s="64">
        <v>1.6</v>
      </c>
      <c r="E136" s="65" t="s">
        <v>243</v>
      </c>
      <c r="F136" s="66">
        <v>833.89</v>
      </c>
      <c r="G136" s="54"/>
      <c r="H136" s="55"/>
      <c r="I136" s="56" t="s">
        <v>34</v>
      </c>
      <c r="J136" s="57">
        <f t="shared" si="4"/>
        <v>1</v>
      </c>
      <c r="K136" s="55" t="s">
        <v>35</v>
      </c>
      <c r="L136" s="55" t="s">
        <v>4</v>
      </c>
      <c r="M136" s="58"/>
      <c r="N136" s="55"/>
      <c r="O136" s="55"/>
      <c r="P136" s="59"/>
      <c r="Q136" s="55"/>
      <c r="R136" s="55"/>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60"/>
      <c r="BA136" s="61">
        <f t="shared" si="5"/>
        <v>1334</v>
      </c>
      <c r="BB136" s="62">
        <f t="shared" si="6"/>
        <v>1334</v>
      </c>
      <c r="BC136" s="63" t="str">
        <f t="shared" si="7"/>
        <v>INR  One Thousand Three Hundred &amp; Thirty Four  Only</v>
      </c>
      <c r="IA136" s="17">
        <v>2.23</v>
      </c>
      <c r="IB136" s="17" t="s">
        <v>225</v>
      </c>
      <c r="IC136" s="17" t="s">
        <v>309</v>
      </c>
      <c r="ID136" s="17">
        <v>1.6</v>
      </c>
      <c r="IE136" s="18" t="s">
        <v>243</v>
      </c>
      <c r="IF136" s="18"/>
      <c r="IG136" s="18"/>
      <c r="IH136" s="18"/>
      <c r="II136" s="18"/>
    </row>
    <row r="137" spans="1:243" s="17" customFormat="1" ht="110.25">
      <c r="A137" s="53">
        <v>2.24</v>
      </c>
      <c r="B137" s="33" t="s">
        <v>226</v>
      </c>
      <c r="C137" s="31" t="s">
        <v>310</v>
      </c>
      <c r="D137" s="68"/>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70"/>
      <c r="IA137" s="17">
        <v>2.24</v>
      </c>
      <c r="IB137" s="17" t="s">
        <v>226</v>
      </c>
      <c r="IC137" s="17" t="s">
        <v>310</v>
      </c>
      <c r="IE137" s="18"/>
      <c r="IF137" s="18"/>
      <c r="IG137" s="18"/>
      <c r="IH137" s="18"/>
      <c r="II137" s="18"/>
    </row>
    <row r="138" spans="1:243" s="17" customFormat="1" ht="31.5">
      <c r="A138" s="27">
        <v>2.25</v>
      </c>
      <c r="B138" s="33" t="s">
        <v>227</v>
      </c>
      <c r="C138" s="31" t="s">
        <v>311</v>
      </c>
      <c r="D138" s="64">
        <v>2.08</v>
      </c>
      <c r="E138" s="65" t="s">
        <v>243</v>
      </c>
      <c r="F138" s="66">
        <v>1162.25</v>
      </c>
      <c r="G138" s="54"/>
      <c r="H138" s="55"/>
      <c r="I138" s="56" t="s">
        <v>34</v>
      </c>
      <c r="J138" s="57">
        <f t="shared" si="4"/>
        <v>1</v>
      </c>
      <c r="K138" s="55" t="s">
        <v>35</v>
      </c>
      <c r="L138" s="55" t="s">
        <v>4</v>
      </c>
      <c r="M138" s="58"/>
      <c r="N138" s="55"/>
      <c r="O138" s="55"/>
      <c r="P138" s="59"/>
      <c r="Q138" s="55"/>
      <c r="R138" s="55"/>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60"/>
      <c r="BA138" s="61">
        <f t="shared" si="5"/>
        <v>2417</v>
      </c>
      <c r="BB138" s="62">
        <f t="shared" si="6"/>
        <v>2417</v>
      </c>
      <c r="BC138" s="63" t="str">
        <f t="shared" si="7"/>
        <v>INR  Two Thousand Four Hundred &amp; Seventeen  Only</v>
      </c>
      <c r="IA138" s="17">
        <v>2.25</v>
      </c>
      <c r="IB138" s="17" t="s">
        <v>227</v>
      </c>
      <c r="IC138" s="17" t="s">
        <v>311</v>
      </c>
      <c r="ID138" s="17">
        <v>2.08</v>
      </c>
      <c r="IE138" s="18" t="s">
        <v>243</v>
      </c>
      <c r="IF138" s="18"/>
      <c r="IG138" s="18"/>
      <c r="IH138" s="18"/>
      <c r="II138" s="18"/>
    </row>
    <row r="139" spans="1:243" s="17" customFormat="1" ht="78.75">
      <c r="A139" s="53">
        <v>2.26</v>
      </c>
      <c r="B139" s="33" t="s">
        <v>228</v>
      </c>
      <c r="C139" s="31" t="s">
        <v>312</v>
      </c>
      <c r="D139" s="64">
        <v>2</v>
      </c>
      <c r="E139" s="65" t="s">
        <v>246</v>
      </c>
      <c r="F139" s="66">
        <v>394.17</v>
      </c>
      <c r="G139" s="54"/>
      <c r="H139" s="55"/>
      <c r="I139" s="56" t="s">
        <v>34</v>
      </c>
      <c r="J139" s="57">
        <f t="shared" si="4"/>
        <v>1</v>
      </c>
      <c r="K139" s="55" t="s">
        <v>35</v>
      </c>
      <c r="L139" s="55" t="s">
        <v>4</v>
      </c>
      <c r="M139" s="58"/>
      <c r="N139" s="55"/>
      <c r="O139" s="55"/>
      <c r="P139" s="59"/>
      <c r="Q139" s="55"/>
      <c r="R139" s="55"/>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60"/>
      <c r="BA139" s="61">
        <f t="shared" si="5"/>
        <v>788</v>
      </c>
      <c r="BB139" s="62">
        <f t="shared" si="6"/>
        <v>788</v>
      </c>
      <c r="BC139" s="63" t="str">
        <f t="shared" si="7"/>
        <v>INR  Seven Hundred &amp; Eighty Eight  Only</v>
      </c>
      <c r="IA139" s="17">
        <v>2.26</v>
      </c>
      <c r="IB139" s="17" t="s">
        <v>228</v>
      </c>
      <c r="IC139" s="17" t="s">
        <v>312</v>
      </c>
      <c r="ID139" s="17">
        <v>2</v>
      </c>
      <c r="IE139" s="18" t="s">
        <v>246</v>
      </c>
      <c r="IF139" s="18"/>
      <c r="IG139" s="18"/>
      <c r="IH139" s="18"/>
      <c r="II139" s="18"/>
    </row>
    <row r="140" spans="1:243" s="17" customFormat="1" ht="63">
      <c r="A140" s="27">
        <v>2.27</v>
      </c>
      <c r="B140" s="33" t="s">
        <v>229</v>
      </c>
      <c r="C140" s="31" t="s">
        <v>313</v>
      </c>
      <c r="D140" s="68"/>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70"/>
      <c r="IA140" s="17">
        <v>2.27</v>
      </c>
      <c r="IB140" s="17" t="s">
        <v>229</v>
      </c>
      <c r="IC140" s="17" t="s">
        <v>313</v>
      </c>
      <c r="IE140" s="18"/>
      <c r="IF140" s="18"/>
      <c r="IG140" s="18"/>
      <c r="IH140" s="18"/>
      <c r="II140" s="18"/>
    </row>
    <row r="141" spans="1:243" s="17" customFormat="1" ht="28.5">
      <c r="A141" s="53">
        <v>2.28</v>
      </c>
      <c r="B141" s="33" t="s">
        <v>230</v>
      </c>
      <c r="C141" s="31" t="s">
        <v>314</v>
      </c>
      <c r="D141" s="64">
        <v>4</v>
      </c>
      <c r="E141" s="65" t="s">
        <v>246</v>
      </c>
      <c r="F141" s="66">
        <v>64.49</v>
      </c>
      <c r="G141" s="54"/>
      <c r="H141" s="55"/>
      <c r="I141" s="56" t="s">
        <v>34</v>
      </c>
      <c r="J141" s="57">
        <f t="shared" si="4"/>
        <v>1</v>
      </c>
      <c r="K141" s="55" t="s">
        <v>35</v>
      </c>
      <c r="L141" s="55" t="s">
        <v>4</v>
      </c>
      <c r="M141" s="58"/>
      <c r="N141" s="55"/>
      <c r="O141" s="55"/>
      <c r="P141" s="59"/>
      <c r="Q141" s="55"/>
      <c r="R141" s="55"/>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60"/>
      <c r="BA141" s="61">
        <f t="shared" si="5"/>
        <v>258</v>
      </c>
      <c r="BB141" s="62">
        <f t="shared" si="6"/>
        <v>258</v>
      </c>
      <c r="BC141" s="63" t="str">
        <f t="shared" si="7"/>
        <v>INR  Two Hundred &amp; Fifty Eight  Only</v>
      </c>
      <c r="IA141" s="17">
        <v>2.28</v>
      </c>
      <c r="IB141" s="17" t="s">
        <v>230</v>
      </c>
      <c r="IC141" s="17" t="s">
        <v>314</v>
      </c>
      <c r="ID141" s="17">
        <v>4</v>
      </c>
      <c r="IE141" s="18" t="s">
        <v>246</v>
      </c>
      <c r="IF141" s="18"/>
      <c r="IG141" s="18"/>
      <c r="IH141" s="18"/>
      <c r="II141" s="18"/>
    </row>
    <row r="142" spans="1:243" s="17" customFormat="1" ht="63">
      <c r="A142" s="27">
        <v>2.29</v>
      </c>
      <c r="B142" s="33" t="s">
        <v>231</v>
      </c>
      <c r="C142" s="31" t="s">
        <v>315</v>
      </c>
      <c r="D142" s="68"/>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70"/>
      <c r="IA142" s="17">
        <v>2.29</v>
      </c>
      <c r="IB142" s="17" t="s">
        <v>231</v>
      </c>
      <c r="IC142" s="17" t="s">
        <v>315</v>
      </c>
      <c r="IE142" s="18"/>
      <c r="IF142" s="18"/>
      <c r="IG142" s="18"/>
      <c r="IH142" s="18"/>
      <c r="II142" s="18"/>
    </row>
    <row r="143" spans="1:243" s="17" customFormat="1" ht="31.5">
      <c r="A143" s="53">
        <v>2.3</v>
      </c>
      <c r="B143" s="33" t="s">
        <v>232</v>
      </c>
      <c r="C143" s="31" t="s">
        <v>316</v>
      </c>
      <c r="D143" s="64">
        <v>2</v>
      </c>
      <c r="E143" s="65" t="s">
        <v>246</v>
      </c>
      <c r="F143" s="66">
        <v>80.89</v>
      </c>
      <c r="G143" s="54"/>
      <c r="H143" s="55"/>
      <c r="I143" s="56" t="s">
        <v>34</v>
      </c>
      <c r="J143" s="57">
        <f t="shared" si="4"/>
        <v>1</v>
      </c>
      <c r="K143" s="55" t="s">
        <v>35</v>
      </c>
      <c r="L143" s="55" t="s">
        <v>4</v>
      </c>
      <c r="M143" s="58"/>
      <c r="N143" s="55"/>
      <c r="O143" s="55"/>
      <c r="P143" s="59"/>
      <c r="Q143" s="55"/>
      <c r="R143" s="55"/>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60"/>
      <c r="BA143" s="61">
        <f t="shared" si="5"/>
        <v>162</v>
      </c>
      <c r="BB143" s="62">
        <f t="shared" si="6"/>
        <v>162</v>
      </c>
      <c r="BC143" s="63" t="str">
        <f t="shared" si="7"/>
        <v>INR  One Hundred &amp; Sixty Two  Only</v>
      </c>
      <c r="IA143" s="17">
        <v>2.3</v>
      </c>
      <c r="IB143" s="17" t="s">
        <v>232</v>
      </c>
      <c r="IC143" s="17" t="s">
        <v>316</v>
      </c>
      <c r="ID143" s="17">
        <v>2</v>
      </c>
      <c r="IE143" s="18" t="s">
        <v>246</v>
      </c>
      <c r="IF143" s="18"/>
      <c r="IG143" s="18"/>
      <c r="IH143" s="18"/>
      <c r="II143" s="18"/>
    </row>
    <row r="144" spans="1:243" s="17" customFormat="1" ht="15.75">
      <c r="A144" s="27">
        <v>2.31</v>
      </c>
      <c r="B144" s="33" t="s">
        <v>233</v>
      </c>
      <c r="C144" s="31" t="s">
        <v>317</v>
      </c>
      <c r="D144" s="68"/>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70"/>
      <c r="IA144" s="17">
        <v>2.31</v>
      </c>
      <c r="IB144" s="17" t="s">
        <v>233</v>
      </c>
      <c r="IC144" s="17" t="s">
        <v>317</v>
      </c>
      <c r="IE144" s="18"/>
      <c r="IF144" s="18"/>
      <c r="IG144" s="18"/>
      <c r="IH144" s="18"/>
      <c r="II144" s="18"/>
    </row>
    <row r="145" spans="1:243" s="17" customFormat="1" ht="78.75">
      <c r="A145" s="53">
        <v>2.32</v>
      </c>
      <c r="B145" s="33" t="s">
        <v>234</v>
      </c>
      <c r="C145" s="31" t="s">
        <v>318</v>
      </c>
      <c r="D145" s="68"/>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70"/>
      <c r="IA145" s="17">
        <v>2.32</v>
      </c>
      <c r="IB145" s="17" t="s">
        <v>234</v>
      </c>
      <c r="IC145" s="17" t="s">
        <v>318</v>
      </c>
      <c r="IE145" s="18"/>
      <c r="IF145" s="18"/>
      <c r="IG145" s="18"/>
      <c r="IH145" s="18"/>
      <c r="II145" s="18"/>
    </row>
    <row r="146" spans="1:243" s="17" customFormat="1" ht="63">
      <c r="A146" s="27">
        <v>2.33</v>
      </c>
      <c r="B146" s="33" t="s">
        <v>235</v>
      </c>
      <c r="C146" s="31" t="s">
        <v>319</v>
      </c>
      <c r="D146" s="64">
        <v>1295</v>
      </c>
      <c r="E146" s="65" t="s">
        <v>243</v>
      </c>
      <c r="F146" s="66">
        <v>103.24</v>
      </c>
      <c r="G146" s="54"/>
      <c r="H146" s="55"/>
      <c r="I146" s="56" t="s">
        <v>34</v>
      </c>
      <c r="J146" s="57">
        <f aca="true" t="shared" si="8" ref="J146:J152">IF(I146="Less(-)",-1,1)</f>
        <v>1</v>
      </c>
      <c r="K146" s="55" t="s">
        <v>35</v>
      </c>
      <c r="L146" s="55" t="s">
        <v>4</v>
      </c>
      <c r="M146" s="58"/>
      <c r="N146" s="55"/>
      <c r="O146" s="55"/>
      <c r="P146" s="59"/>
      <c r="Q146" s="55"/>
      <c r="R146" s="55"/>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60"/>
      <c r="BA146" s="61">
        <f aca="true" t="shared" si="9" ref="BA146:BA152">ROUND(total_amount_ba($B$2,$D$2,D146,F146,J146,K146,M146),0)</f>
        <v>133696</v>
      </c>
      <c r="BB146" s="62">
        <f aca="true" t="shared" si="10" ref="BB146:BB152">BA146+SUM(N146:AZ146)</f>
        <v>133696</v>
      </c>
      <c r="BC146" s="63" t="str">
        <f aca="true" t="shared" si="11" ref="BC146:BC152">SpellNumber(L146,BB146)</f>
        <v>INR  One Lakh Thirty Three Thousand Six Hundred &amp; Ninety Six  Only</v>
      </c>
      <c r="IA146" s="17">
        <v>2.33</v>
      </c>
      <c r="IB146" s="17" t="s">
        <v>235</v>
      </c>
      <c r="IC146" s="17" t="s">
        <v>319</v>
      </c>
      <c r="ID146" s="17">
        <v>1295</v>
      </c>
      <c r="IE146" s="18" t="s">
        <v>243</v>
      </c>
      <c r="IF146" s="18"/>
      <c r="IG146" s="18"/>
      <c r="IH146" s="18"/>
      <c r="II146" s="18"/>
    </row>
    <row r="147" spans="1:243" s="17" customFormat="1" ht="126">
      <c r="A147" s="53">
        <v>2.34</v>
      </c>
      <c r="B147" s="33" t="s">
        <v>236</v>
      </c>
      <c r="C147" s="31" t="s">
        <v>320</v>
      </c>
      <c r="D147" s="64">
        <v>19.32</v>
      </c>
      <c r="E147" s="65" t="s">
        <v>243</v>
      </c>
      <c r="F147" s="66">
        <v>719.68</v>
      </c>
      <c r="G147" s="54"/>
      <c r="H147" s="55"/>
      <c r="I147" s="56" t="s">
        <v>34</v>
      </c>
      <c r="J147" s="57">
        <f t="shared" si="8"/>
        <v>1</v>
      </c>
      <c r="K147" s="55" t="s">
        <v>35</v>
      </c>
      <c r="L147" s="55" t="s">
        <v>4</v>
      </c>
      <c r="M147" s="58"/>
      <c r="N147" s="55"/>
      <c r="O147" s="55"/>
      <c r="P147" s="59"/>
      <c r="Q147" s="55"/>
      <c r="R147" s="55"/>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60"/>
      <c r="BA147" s="61">
        <f t="shared" si="9"/>
        <v>13904</v>
      </c>
      <c r="BB147" s="62">
        <f t="shared" si="10"/>
        <v>13904</v>
      </c>
      <c r="BC147" s="63" t="str">
        <f t="shared" si="11"/>
        <v>INR  Thirteen Thousand Nine Hundred &amp; Four  Only</v>
      </c>
      <c r="IA147" s="17">
        <v>2.34</v>
      </c>
      <c r="IB147" s="17" t="s">
        <v>236</v>
      </c>
      <c r="IC147" s="17" t="s">
        <v>320</v>
      </c>
      <c r="ID147" s="17">
        <v>19.32</v>
      </c>
      <c r="IE147" s="18" t="s">
        <v>243</v>
      </c>
      <c r="IF147" s="18"/>
      <c r="IG147" s="18"/>
      <c r="IH147" s="18"/>
      <c r="II147" s="18"/>
    </row>
    <row r="148" spans="1:243" s="17" customFormat="1" ht="15.75">
      <c r="A148" s="27">
        <v>2.35</v>
      </c>
      <c r="B148" s="33" t="s">
        <v>237</v>
      </c>
      <c r="C148" s="31" t="s">
        <v>321</v>
      </c>
      <c r="D148" s="68"/>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70"/>
      <c r="IA148" s="17">
        <v>2.35</v>
      </c>
      <c r="IB148" s="17" t="s">
        <v>237</v>
      </c>
      <c r="IC148" s="17" t="s">
        <v>321</v>
      </c>
      <c r="IE148" s="18"/>
      <c r="IF148" s="18"/>
      <c r="IG148" s="18"/>
      <c r="IH148" s="18"/>
      <c r="II148" s="18"/>
    </row>
    <row r="149" spans="1:243" s="17" customFormat="1" ht="409.5">
      <c r="A149" s="53">
        <v>2.36</v>
      </c>
      <c r="B149" s="33" t="s">
        <v>238</v>
      </c>
      <c r="C149" s="31" t="s">
        <v>322</v>
      </c>
      <c r="D149" s="64">
        <v>2.13</v>
      </c>
      <c r="E149" s="65" t="s">
        <v>242</v>
      </c>
      <c r="F149" s="66">
        <v>4942.04</v>
      </c>
      <c r="G149" s="54"/>
      <c r="H149" s="55"/>
      <c r="I149" s="56" t="s">
        <v>34</v>
      </c>
      <c r="J149" s="57">
        <f t="shared" si="8"/>
        <v>1</v>
      </c>
      <c r="K149" s="55" t="s">
        <v>35</v>
      </c>
      <c r="L149" s="55" t="s">
        <v>4</v>
      </c>
      <c r="M149" s="58"/>
      <c r="N149" s="55"/>
      <c r="O149" s="55"/>
      <c r="P149" s="59"/>
      <c r="Q149" s="55"/>
      <c r="R149" s="55"/>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60"/>
      <c r="BA149" s="61">
        <f t="shared" si="9"/>
        <v>10527</v>
      </c>
      <c r="BB149" s="62">
        <f t="shared" si="10"/>
        <v>10527</v>
      </c>
      <c r="BC149" s="63" t="str">
        <f t="shared" si="11"/>
        <v>INR  Ten Thousand Five Hundred &amp; Twenty Seven  Only</v>
      </c>
      <c r="IA149" s="17">
        <v>2.36</v>
      </c>
      <c r="IB149" s="67" t="s">
        <v>238</v>
      </c>
      <c r="IC149" s="17" t="s">
        <v>322</v>
      </c>
      <c r="ID149" s="17">
        <v>2.13</v>
      </c>
      <c r="IE149" s="18" t="s">
        <v>242</v>
      </c>
      <c r="IF149" s="18"/>
      <c r="IG149" s="18"/>
      <c r="IH149" s="18"/>
      <c r="II149" s="18"/>
    </row>
    <row r="150" spans="1:243" s="17" customFormat="1" ht="409.5">
      <c r="A150" s="27">
        <v>2.37</v>
      </c>
      <c r="B150" s="33" t="s">
        <v>239</v>
      </c>
      <c r="C150" s="31" t="s">
        <v>323</v>
      </c>
      <c r="D150" s="64">
        <v>132</v>
      </c>
      <c r="E150" s="65" t="s">
        <v>248</v>
      </c>
      <c r="F150" s="66">
        <v>574.84</v>
      </c>
      <c r="G150" s="54"/>
      <c r="H150" s="55"/>
      <c r="I150" s="56" t="s">
        <v>34</v>
      </c>
      <c r="J150" s="57">
        <f t="shared" si="8"/>
        <v>1</v>
      </c>
      <c r="K150" s="55" t="s">
        <v>35</v>
      </c>
      <c r="L150" s="55" t="s">
        <v>4</v>
      </c>
      <c r="M150" s="58"/>
      <c r="N150" s="55"/>
      <c r="O150" s="55"/>
      <c r="P150" s="59"/>
      <c r="Q150" s="55"/>
      <c r="R150" s="55"/>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60"/>
      <c r="BA150" s="61">
        <f t="shared" si="9"/>
        <v>75879</v>
      </c>
      <c r="BB150" s="62">
        <f t="shared" si="10"/>
        <v>75879</v>
      </c>
      <c r="BC150" s="63" t="str">
        <f t="shared" si="11"/>
        <v>INR  Seventy Five Thousand Eight Hundred &amp; Seventy Nine  Only</v>
      </c>
      <c r="IA150" s="17">
        <v>2.37</v>
      </c>
      <c r="IB150" s="67" t="s">
        <v>239</v>
      </c>
      <c r="IC150" s="17" t="s">
        <v>323</v>
      </c>
      <c r="ID150" s="17">
        <v>132</v>
      </c>
      <c r="IE150" s="18" t="s">
        <v>248</v>
      </c>
      <c r="IF150" s="18"/>
      <c r="IG150" s="18"/>
      <c r="IH150" s="18"/>
      <c r="II150" s="18"/>
    </row>
    <row r="151" spans="1:243" s="17" customFormat="1" ht="256.5">
      <c r="A151" s="27">
        <v>2.38</v>
      </c>
      <c r="B151" s="33" t="s">
        <v>240</v>
      </c>
      <c r="C151" s="31" t="s">
        <v>324</v>
      </c>
      <c r="D151" s="64">
        <v>15.25</v>
      </c>
      <c r="E151" s="65" t="s">
        <v>248</v>
      </c>
      <c r="F151" s="66">
        <v>662.93</v>
      </c>
      <c r="G151" s="54"/>
      <c r="H151" s="55"/>
      <c r="I151" s="56" t="s">
        <v>34</v>
      </c>
      <c r="J151" s="57">
        <f t="shared" si="8"/>
        <v>1</v>
      </c>
      <c r="K151" s="55" t="s">
        <v>35</v>
      </c>
      <c r="L151" s="55" t="s">
        <v>4</v>
      </c>
      <c r="M151" s="58"/>
      <c r="N151" s="55"/>
      <c r="O151" s="55"/>
      <c r="P151" s="59"/>
      <c r="Q151" s="55"/>
      <c r="R151" s="55"/>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60"/>
      <c r="BA151" s="61">
        <f t="shared" si="9"/>
        <v>10110</v>
      </c>
      <c r="BB151" s="62">
        <f t="shared" si="10"/>
        <v>10110</v>
      </c>
      <c r="BC151" s="63" t="str">
        <f t="shared" si="11"/>
        <v>INR  Ten Thousand One Hundred &amp; Ten  Only</v>
      </c>
      <c r="IA151" s="17">
        <v>2.38</v>
      </c>
      <c r="IB151" s="67" t="s">
        <v>240</v>
      </c>
      <c r="IC151" s="17" t="s">
        <v>324</v>
      </c>
      <c r="ID151" s="17">
        <v>15.25</v>
      </c>
      <c r="IE151" s="18" t="s">
        <v>248</v>
      </c>
      <c r="IF151" s="18"/>
      <c r="IG151" s="18"/>
      <c r="IH151" s="18"/>
      <c r="II151" s="18"/>
    </row>
    <row r="152" spans="1:243" s="17" customFormat="1" ht="299.25">
      <c r="A152" s="53">
        <v>2.39</v>
      </c>
      <c r="B152" s="33" t="s">
        <v>241</v>
      </c>
      <c r="C152" s="31" t="s">
        <v>325</v>
      </c>
      <c r="D152" s="64">
        <v>107</v>
      </c>
      <c r="E152" s="65" t="s">
        <v>248</v>
      </c>
      <c r="F152" s="66">
        <v>98.11</v>
      </c>
      <c r="G152" s="54"/>
      <c r="H152" s="55"/>
      <c r="I152" s="56" t="s">
        <v>34</v>
      </c>
      <c r="J152" s="57">
        <f t="shared" si="8"/>
        <v>1</v>
      </c>
      <c r="K152" s="55" t="s">
        <v>35</v>
      </c>
      <c r="L152" s="55" t="s">
        <v>4</v>
      </c>
      <c r="M152" s="58"/>
      <c r="N152" s="55"/>
      <c r="O152" s="55"/>
      <c r="P152" s="59"/>
      <c r="Q152" s="55"/>
      <c r="R152" s="55"/>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60"/>
      <c r="BA152" s="61">
        <f t="shared" si="9"/>
        <v>10498</v>
      </c>
      <c r="BB152" s="62">
        <f t="shared" si="10"/>
        <v>10498</v>
      </c>
      <c r="BC152" s="63" t="str">
        <f t="shared" si="11"/>
        <v>INR  Ten Thousand Four Hundred &amp; Ninety Eight  Only</v>
      </c>
      <c r="IA152" s="17">
        <v>2.39</v>
      </c>
      <c r="IB152" s="67" t="s">
        <v>241</v>
      </c>
      <c r="IC152" s="17" t="s">
        <v>325</v>
      </c>
      <c r="ID152" s="17">
        <v>107</v>
      </c>
      <c r="IE152" s="18" t="s">
        <v>248</v>
      </c>
      <c r="IF152" s="18"/>
      <c r="IG152" s="18"/>
      <c r="IH152" s="18"/>
      <c r="II152" s="18"/>
    </row>
    <row r="153" spans="1:55" ht="42.75">
      <c r="A153" s="48" t="s">
        <v>36</v>
      </c>
      <c r="B153" s="48"/>
      <c r="C153" s="49"/>
      <c r="D153" s="49"/>
      <c r="E153" s="49"/>
      <c r="F153" s="49"/>
      <c r="G153" s="49"/>
      <c r="H153" s="50"/>
      <c r="I153" s="50"/>
      <c r="J153" s="50"/>
      <c r="K153" s="50"/>
      <c r="L153" s="49"/>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2">
        <f>SUM(BA15:BA152)</f>
        <v>2917769</v>
      </c>
      <c r="BB153" s="52" t="e">
        <f>SUM(#REF!)</f>
        <v>#REF!</v>
      </c>
      <c r="BC153" s="25" t="str">
        <f>SpellNumber(L153,BA153)</f>
        <v>  Twenty Nine Lakh Seventeen Thousand Seven Hundred &amp; Sixty Nine  Only</v>
      </c>
    </row>
    <row r="154" spans="1:55" ht="36.75" customHeight="1">
      <c r="A154" s="34" t="s">
        <v>37</v>
      </c>
      <c r="B154" s="35"/>
      <c r="C154" s="36"/>
      <c r="D154" s="37"/>
      <c r="E154" s="38" t="s">
        <v>42</v>
      </c>
      <c r="F154" s="39"/>
      <c r="G154" s="40"/>
      <c r="H154" s="41"/>
      <c r="I154" s="41"/>
      <c r="J154" s="41"/>
      <c r="K154" s="42"/>
      <c r="L154" s="43"/>
      <c r="M154" s="44"/>
      <c r="N154" s="23"/>
      <c r="O154" s="21"/>
      <c r="P154" s="21"/>
      <c r="Q154" s="21"/>
      <c r="R154" s="21"/>
      <c r="S154" s="21"/>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45">
        <f>IF(ISBLANK(F154),0,IF(E154="Excess (+)",ROUND(BA153+(BA153*F154),2),IF(E154="Less (-)",ROUND(BA153+(BA153*F154*(-1)),2),IF(E154="At Par",BA153,0))))</f>
        <v>0</v>
      </c>
      <c r="BB154" s="46">
        <f>ROUND(BA154,0)</f>
        <v>0</v>
      </c>
      <c r="BC154" s="47" t="str">
        <f>SpellNumber($E$2,BB154)</f>
        <v>INR Zero Only</v>
      </c>
    </row>
    <row r="155" spans="1:55" ht="33.75" customHeight="1">
      <c r="A155" s="22" t="s">
        <v>38</v>
      </c>
      <c r="B155" s="22"/>
      <c r="C155" s="71" t="str">
        <f>SpellNumber($E$2,BB154)</f>
        <v>INR Zero Only</v>
      </c>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row>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7" ht="15"/>
    <row r="338" ht="15"/>
    <row r="339" ht="15"/>
    <row r="340" ht="15"/>
    <row r="341" ht="15"/>
    <row r="342" ht="15"/>
    <row r="343" ht="15"/>
    <row r="344" ht="15"/>
    <row r="345" ht="15"/>
    <row r="346" ht="15"/>
    <row r="347" ht="15"/>
    <row r="348" ht="15"/>
    <row r="349"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sheetData>
  <sheetProtection password="D850" sheet="1"/>
  <autoFilter ref="A11:BC155"/>
  <mergeCells count="72">
    <mergeCell ref="D142:BC142"/>
    <mergeCell ref="D144:BC144"/>
    <mergeCell ref="D145:BC145"/>
    <mergeCell ref="D148:BC148"/>
    <mergeCell ref="D130:BC130"/>
    <mergeCell ref="D131:BC131"/>
    <mergeCell ref="D133:BC133"/>
    <mergeCell ref="D135:BC135"/>
    <mergeCell ref="D137:BC137"/>
    <mergeCell ref="D140:BC140"/>
    <mergeCell ref="D116:BC116"/>
    <mergeCell ref="D119:BC119"/>
    <mergeCell ref="D120:BC120"/>
    <mergeCell ref="D123:BC123"/>
    <mergeCell ref="D125:BC125"/>
    <mergeCell ref="D129:BC129"/>
    <mergeCell ref="D105:BC105"/>
    <mergeCell ref="D108:BC108"/>
    <mergeCell ref="D111:BC111"/>
    <mergeCell ref="D103:BC103"/>
    <mergeCell ref="D113:BC113"/>
    <mergeCell ref="D114:BC114"/>
    <mergeCell ref="D90:BC90"/>
    <mergeCell ref="D93:BC93"/>
    <mergeCell ref="D95:BC95"/>
    <mergeCell ref="D97:BC97"/>
    <mergeCell ref="D99:BC99"/>
    <mergeCell ref="D101:BC101"/>
    <mergeCell ref="D82:BC82"/>
    <mergeCell ref="D83:BC83"/>
    <mergeCell ref="D72:BC72"/>
    <mergeCell ref="D74:BC74"/>
    <mergeCell ref="D87:BC87"/>
    <mergeCell ref="D88:BC88"/>
    <mergeCell ref="D52:BC52"/>
    <mergeCell ref="D54:BC54"/>
    <mergeCell ref="D70:BC70"/>
    <mergeCell ref="D75:BC75"/>
    <mergeCell ref="D77:BC77"/>
    <mergeCell ref="D80:BC80"/>
    <mergeCell ref="A9:BC9"/>
    <mergeCell ref="D13:BC13"/>
    <mergeCell ref="D15:BC15"/>
    <mergeCell ref="D19:BC19"/>
    <mergeCell ref="D22:BC22"/>
    <mergeCell ref="D27:BC27"/>
    <mergeCell ref="A1:L1"/>
    <mergeCell ref="A4:BC4"/>
    <mergeCell ref="A5:BC5"/>
    <mergeCell ref="A6:BC6"/>
    <mergeCell ref="A7:BC7"/>
    <mergeCell ref="B8:BC8"/>
    <mergeCell ref="D14:BC14"/>
    <mergeCell ref="D20:BC20"/>
    <mergeCell ref="D36:BC36"/>
    <mergeCell ref="D28:BC28"/>
    <mergeCell ref="D30:BC30"/>
    <mergeCell ref="C155:BC155"/>
    <mergeCell ref="D44:BC44"/>
    <mergeCell ref="D49:BC49"/>
    <mergeCell ref="D56:BC56"/>
    <mergeCell ref="D38:BC38"/>
    <mergeCell ref="D32:BC32"/>
    <mergeCell ref="D35:BC35"/>
    <mergeCell ref="D61:BC61"/>
    <mergeCell ref="D67:BC67"/>
    <mergeCell ref="D58:BC58"/>
    <mergeCell ref="D63:BC63"/>
    <mergeCell ref="D66:BC66"/>
    <mergeCell ref="D40:BC40"/>
    <mergeCell ref="D43:BC43"/>
    <mergeCell ref="D47:BC4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4">
      <formula1>IF(E154="Select",-1,IF(E154="At Par",0,0))</formula1>
      <formula2>IF(E154="Select",-1,IF(E154="At Par",0,0.99))</formula2>
    </dataValidation>
    <dataValidation type="list" allowBlank="1" showErrorMessage="1" sqref="E15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4">
      <formula1>0</formula1>
      <formula2>99.9</formula2>
    </dataValidation>
    <dataValidation type="list" allowBlank="1" showErrorMessage="1" sqref="D13:D15 K16:K18 D19:D20 K21 D22 K23:K26 D27:D28 K29 D30 K31 D32 K33:K34 D35:D36 K37 D38 K39 D40 K41:K42 D43:D44 K45:K46 D47 K48 D49 K50:K51 D52 K53 D54 K55 D56 K57 D58 K59:K60 D61 K62 D63 K64:K65 D66:D67 K68:K69 D70 K71 D72 K73 D74:D75 K76 D77 K78:K79 D80 K81 D82:D83 K84:K86 D87:D88 K89 D90 K91:K92 D93 K94 D95 K96 D97 K98 D99 K100 D101 D148 D105 K106:K107 D108 K109:K110 D111 K112 D113:D114 K115 D116 K117:K118 D119:D120 K121:K122 D123 K124 D125 K126:K128 D129:D131 K132 D133 K134 D135 K136 D137 K138:K139 D140 K141 D142 K143 D144:D145 K146:K147 K149:K152 K102 K104 D10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A75 A77 A79 A98 A117 A136 A81 A100 A119 A138 A83 A102 A121 A140 A85 A104 A123 A142 A87 A106 A125 A144 A89 A108 A127 A146 A91 A110 A129 A148 A93:A94 A112:A113 A131:A132 A150:A151 A96 A115 A1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8 G21:H21 G23:H26 G29:H29 G31:H31 G33:H34 G37:H37 G39:H39 G41:H42 G45:H46 G48:H48 G50:H51 G53:H53 G55:H55 G57:H57 G59:H60 G62:H62 G64:H65 G68:H69 G71:H71 G73:H73 G76:H76 G78:H79 G81:H81 G84:H86 G89:H89 G91:H92 G94:H94 G96:H96 G98:H98 G100:H100 G149:H152 G106:H107 G109:H110 G112:H112 G115:H115 G117:H118 G121:H122 G124:H124 G126:H128 G132:H132 G134:H134 G136:H136 G138:H139 G141:H141 G143:H143 G146:H147 G102:H102 G104:H104">
      <formula1>0</formula1>
      <formula2>999999999999999</formula2>
    </dataValidation>
    <dataValidation allowBlank="1" showInputMessage="1" showErrorMessage="1" promptTitle="Addition / Deduction" prompt="Please Choose the correct One" sqref="J16:J18 J21 J23:J26 J29 J31 J33:J34 J37 J39 J41:J42 J45:J46 J48 J50:J51 J53 J55 J57 J59:J60 J62 J64:J65 J68:J69 J71 J73 J76 J78:J79 J81 J84:J86 J89 J91:J92 J94 J96 J98 J100 J149:J152 J106:J107 J109:J110 J112 J115 J117:J118 J121:J122 J124 J126:J128 J132 J134 J136 J138:J139 J141 J143 J146:J147 J102 J104">
      <formula1>0</formula1>
      <formula2>0</formula2>
    </dataValidation>
    <dataValidation type="list" showErrorMessage="1" sqref="I16:I18 I21 I23:I26 I29 I31 I33:I34 I37 I39 I41:I42 I45:I46 I48 I50:I51 I53 I55 I57 I59:I60 I62 I64:I65 I68:I69 I71 I73 I76 I78:I79 I81 I84:I86 I89 I91:I92 I94 I96 I98 I100 I149:I152 I106:I107 I109:I110 I112 I115 I117:I118 I121:I122 I124 I126:I128 I132 I134 I136 I138:I139 I141 I143 I146:I147 I102 I10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8 N21:O21 N23:O26 N29:O29 N31:O31 N33:O34 N37:O37 N39:O39 N41:O42 N45:O46 N48:O48 N50:O51 N53:O53 N55:O55 N57:O57 N59:O60 N62:O62 N64:O65 N68:O69 N71:O71 N73:O73 N76:O76 N78:O79 N81:O81 N84:O86 N89:O89 N91:O92 N94:O94 N96:O96 N98:O98 N100:O100 N149:O152 N106:O107 N109:O110 N112:O112 N115:O115 N117:O118 N121:O122 N124:O124 N126:O128 N132:O132 N134:O134 N136:O136 N138:O139 N141:O141 N143:O143 N146:O147 N102:O102 N104:O10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8 R21 R23:R26 R29 R31 R33:R34 R37 R39 R41:R42 R45:R46 R48 R50:R51 R53 R55 R57 R59:R60 R62 R64:R65 R68:R69 R71 R73 R76 R78:R79 R81 R84:R86 R89 R91:R92 R94 R96 R98 R100 R149:R152 R106:R107 R109:R110 R112 R115 R117:R118 R121:R122 R124 R126:R128 R132 R134 R136 R138:R139 R141 R143 R146:R147 R102 R10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8 Q21 Q23:Q26 Q29 Q31 Q33:Q34 Q37 Q39 Q41:Q42 Q45:Q46 Q48 Q50:Q51 Q53 Q55 Q57 Q59:Q60 Q62 Q64:Q65 Q68:Q69 Q71 Q73 Q76 Q78:Q79 Q81 Q84:Q86 Q89 Q91:Q92 Q94 Q96 Q98 Q100 Q149:Q152 Q106:Q107 Q109:Q110 Q112 Q115 Q117:Q118 Q121:Q122 Q124 Q126:Q128 Q132 Q134 Q136 Q138:Q139 Q141 Q143 Q146:Q147 Q102 Q10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8 M21 M23:M26 M29 M31 M33:M34 M37 M39 M41:M42 M45:M46 M48 M50:M51 M53 M55 M57 M59:M60 M62 M64:M65 M68:M69 M71 M73 M76 M78:M79 M81 M84:M86 M89 M91:M92 M94 M96 M98 M100 M149:M152 M106:M107 M109:M110 M112 M115 M117:M118 M121:M122 M124 M126:M128 M132 M134 M136 M138:M139 M141 M143 M146:M147 M102 M104">
      <formula1>0</formula1>
      <formula2>999999999999999</formula2>
    </dataValidation>
    <dataValidation type="decimal" allowBlank="1" showInputMessage="1" showErrorMessage="1" promptTitle="Quantity" prompt="Please enter the Quantity for this item. " errorTitle="Invalid Entry" error="Only Numeric Values are allowed. " sqref="D16:D18 D21 D23:D26 D29 D31 D33:D34 D37 D39 D41:D42 D45:D46 D48 D50:D51 D53 D55 D57 D59:D60 D62 D64:D65 D68:D69 D71 D73 D76 D78:D79 D81 D84:D86 D89 D91:D92 D94 D96 D98 D100 D149:D152 D106:D107 D109:D110 D112 D115 D117:D118 D121:D122 D124 D126:D128 D132 D134 D136 D138:D139 D141 D143 D146:D147 D102 D10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8 F21 F23:F26 F29 F31 F33:F34 F37 F39 F41:F42 F45:F46 F48 F50:F51 F53 F55 F57 F59:F60 F62 F64:F65 F68:F69 F71 F73 F76 F78:F79 F81 F84:F86 F89 F91:F92 F94 F96 F98 F100 F149:F152 F106:F107 F109:F110 F112 F115 F117:F118 F121:F122 F124 F126:F128 F132 F134 F136 F138:F139 F141 F143 F146:F147 F102 F104">
      <formula1>0</formula1>
      <formula2>999999999999999</formula2>
    </dataValidation>
    <dataValidation type="list" allowBlank="1" showInputMessage="1" showErrorMessage="1" sqref="L142 L143 L144 L145 L146 L147 L148 L149 L15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52 L151">
      <formula1>"INR"</formula1>
    </dataValidation>
    <dataValidation allowBlank="1" showInputMessage="1" showErrorMessage="1" promptTitle="Itemcode/Make" prompt="Please enter text" sqref="C14:C152">
      <formula1>0</formula1>
      <formula2>0</formula2>
    </dataValidation>
  </dataValidations>
  <printOptions/>
  <pageMargins left="0.45" right="0.2" top="0.25" bottom="0.25" header="0.511805555555556" footer="0.511805555555556"/>
  <pageSetup fitToHeight="0" horizontalDpi="300" verticalDpi="300" orientation="portrait" paperSize="9" scale="6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5" sqref="B5"/>
    </sheetView>
  </sheetViews>
  <sheetFormatPr defaultColWidth="9.140625" defaultRowHeight="15"/>
  <sheetData>
    <row r="6" spans="5:11" ht="15">
      <c r="E6" s="77" t="s">
        <v>39</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2023-12-19T05:53:09Z</cp:lastPrinted>
  <dcterms:created xsi:type="dcterms:W3CDTF">2009-01-30T06:42:42Z</dcterms:created>
  <dcterms:modified xsi:type="dcterms:W3CDTF">2023-12-19T10:33:16Z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