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'BoQ1'!$A$11:$BC$63</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'BoQ1'!$A$1:$BC$63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<sst xmlns="http://schemas.openxmlformats.org/spreadsheetml/2006/main" count="495" uniqueCount="154">
  <si>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</si>
  <si>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</si>
  <si>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</si>
  <si>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</si>
  <si>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</si>
  <si>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</si>
  <si>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</si>
  <si>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</si>
  <si>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</si>
  <si>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</si>
  <si>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</si>
  <si>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</si>
  <si>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</si>
  <si>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</si>
  <si>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</si>
  <si>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</si>
  <si>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</si>
  <si>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</si>
  <si>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</si>
  <si>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</si>
  <si>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</si>
  <si>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</si>
  <si>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</si>
  <si>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</si>
  <si>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</si>
  <si>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</si>
  <si>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</si>
  <si>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</si>
  <si>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</si>
  <si>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</si>
  <si>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</si>
  <si>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</si>
  <si>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</si>
  <si>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</si>
  <si>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</si>
  <si>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</si>
  <si>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</si>
  <si>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</si>
  <si>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</si>
  <si>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</si>
  <si>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</si>
  <si>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</si>
  <si>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</si>
  <si>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</si>
  <si>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</si>
  <si>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</si>
  <si>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</si>
  <si>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</si>
  <si>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</si>
  <si>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</si>
  <si>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</si>
  <si>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</si>
  <si>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</si>
  <si>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</si>
  <si>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</si>
  <si>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</si>
  <si>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</si>
  <si>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</si>
  <si>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t>item no.10</t>
  </si>
  <si>
    <r>
      <t xml:space="preserve">TOTAL AMOUNT  
           in
     </t>
    </r>
    <r>
      <rPr>
        <b/>
        <sz val="11"/>
        <color indexed="10"/>
        <rFont val="Arial"/>
        <family val="2"/>
      </rPr>
      <t xml:space="preserve"> Rs.      P</t>
    </r>
  </si>
  <si>
    <t>item no.4</t>
  </si>
  <si>
    <t>item no.6</t>
  </si>
  <si>
    <t>item no.7</t>
  </si>
  <si>
    <t>item no.9</t>
  </si>
  <si>
    <t>item no.11</t>
  </si>
  <si>
    <t>item no.12</t>
  </si>
  <si>
    <t>item no.13</t>
  </si>
  <si>
    <t>item no.14</t>
  </si>
  <si>
    <t>item no.15</t>
  </si>
  <si>
    <t>Component</t>
  </si>
  <si>
    <t>item no.16</t>
  </si>
  <si>
    <t>item no.17</t>
  </si>
  <si>
    <t>item no.18</t>
  </si>
  <si>
    <t>item no.19</t>
  </si>
  <si>
    <t>item no.20</t>
  </si>
  <si>
    <t>item no.21</t>
  </si>
  <si>
    <t>item no.22</t>
  </si>
  <si>
    <t>item no.23</t>
  </si>
  <si>
    <t>item no.24</t>
  </si>
  <si>
    <t>item no.25</t>
  </si>
  <si>
    <t>item no.26</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</si>
  <si>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</si>
  <si>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</si>
  <si>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</si>
  <si>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</si>
  <si>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</si>
  <si>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</si>
  <si>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</si>
  <si>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</si>
  <si>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</si>
  <si>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</si>
  <si>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</si>
  <si>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</si>
  <si>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</si>
  <si>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</si>
  <si>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</si>
  <si>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</si>
  <si>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</si>
  <si>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</si>
  <si>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</si>
  <si>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</si>
  <si>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</si>
  <si>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6 module</t>
  </si>
  <si>
    <t>Nos.</t>
  </si>
  <si>
    <t>Mtr.</t>
  </si>
  <si>
    <r>
      <t>Supplying &amp; drawing following sizes of FRLS PVC insulated  copper conductor single core cable in / on</t>
    </r>
    <r>
      <rPr>
        <i/>
        <sz val="10"/>
        <rFont val="Calibri"/>
        <family val="2"/>
      </rPr>
      <t xml:space="preserve"> the existing surfac</t>
    </r>
    <r>
      <rPr>
        <sz val="10"/>
        <rFont val="Calibri"/>
        <family val="2"/>
      </rPr>
      <t>e / recessed, PVC / steel conduit as reqd.</t>
    </r>
  </si>
  <si>
    <t>3 x 1.5 Sq.mm..</t>
  </si>
  <si>
    <t>5/6 Amp one way switch</t>
  </si>
  <si>
    <t>3 Pin 5/6 Amp. socket outlet</t>
  </si>
  <si>
    <t>Modular type blanking plate.</t>
  </si>
  <si>
    <t xml:space="preserve">Providing &amp; fixing  of size 32 mm x 12.5 mm. DLP mini trunking  system with independent cover as reqd.                               </t>
  </si>
  <si>
    <t xml:space="preserve">Providing &amp; fixing accessories for 32 mm x 12.5 mm size of  DLP mini trunking  system  as reqd.  </t>
  </si>
  <si>
    <t xml:space="preserve">Flat junction  </t>
  </si>
  <si>
    <t xml:space="preserve">Changeable flat angle   </t>
  </si>
  <si>
    <t xml:space="preserve">Changeable internal /External angle     </t>
  </si>
  <si>
    <t>End cap left or right</t>
  </si>
  <si>
    <t xml:space="preserve">Providing &amp; fixing  of size 32 mm x 20 mm. DLP mini trunking  system with independent cover as reqd.                               </t>
  </si>
  <si>
    <t xml:space="preserve">Providing &amp; fixing accessories for 32 mm x 20 mm size of  DLP mini trunking  system  as reqd. </t>
  </si>
  <si>
    <t xml:space="preserve">Providing &amp; fixing of 105 mm x 50 mm size of  DLP trunking  on surface  with suitable plug &amp; screws as reqd. </t>
  </si>
  <si>
    <t xml:space="preserve">Providing &amp; fixing of accessories for  105 mm x 50 mm size of  DLP trunking system  as reqd.     </t>
  </si>
  <si>
    <t>Flexible cover for 85 mm width</t>
  </si>
  <si>
    <t>Partition</t>
  </si>
  <si>
    <t xml:space="preserve">Flat junction      </t>
  </si>
  <si>
    <t>Flat angle</t>
  </si>
  <si>
    <t xml:space="preserve">Internal angle adjustable from 80 - 100   </t>
  </si>
  <si>
    <t>External angle adjustable from 60 -  120</t>
  </si>
  <si>
    <t xml:space="preserve">Base Joint   </t>
  </si>
  <si>
    <t xml:space="preserve">cover Joint for  85 mm width </t>
  </si>
  <si>
    <t xml:space="preserve">End Caps      </t>
  </si>
  <si>
    <t>In ground i/c excavation sand cushioning protective covering, refilling of earth as reqd.</t>
  </si>
  <si>
    <t>Fixing on surface with MS clamp</t>
  </si>
  <si>
    <t>In existing pipe</t>
  </si>
  <si>
    <t>In existing open duct.</t>
  </si>
  <si>
    <t>Providing and fixing G.I. pipes complete with G.I. fittings and clamps, including cutting and making good the walls etc.</t>
  </si>
  <si>
    <t>40 mm dia</t>
  </si>
  <si>
    <t>50 mm dia</t>
  </si>
  <si>
    <t xml:space="preserve">Drawing of optical/ RG-6 cable / network cable/ wiring cable/ telephone cable   in existing surface /concealed conduits reqd.  </t>
  </si>
  <si>
    <t>Supply and fixing 1 set (4 Nos.) of suitable size rag bolts with washer (up to 12x100mm) for rack of network/ geyser/ exhaust fan etc. complete as required.</t>
  </si>
  <si>
    <r>
      <rPr>
        <i/>
        <sz val="10"/>
        <rFont val="Calibri"/>
        <family val="2"/>
      </rPr>
      <t xml:space="preserve">Fixing </t>
    </r>
    <r>
      <rPr>
        <sz val="10"/>
        <rFont val="Calibri"/>
        <family val="2"/>
      </rPr>
      <t xml:space="preserve"> PVC/MS / data box/ router box of any size on surface/recessed including, rag bolts, painting, making good with enamel paint etc. as reqd.</t>
    </r>
  </si>
  <si>
    <t>Mtrs</t>
  </si>
  <si>
    <t>Mtr</t>
  </si>
  <si>
    <t>Supplying &amp; drawing following sizes of FRLS PVC insulated  copper conductor single core cable in / on the existing surface / recessed, PVC / steel conduit as reqd.</t>
  </si>
  <si>
    <t>S &amp; F following size/module, GI box along with modular base and cover plate for modular switches in recess as required.</t>
  </si>
  <si>
    <t>Supply and &amp; fixing following modular switch/ socket on the existing modular plates &amp; switch box including connection but excluding modular plate etc. as reqd.</t>
  </si>
  <si>
    <t>S&amp;L one no. HDPE pipe size inner dia. 25 mm and suitable for 6 kg pressure  as per specification.</t>
  </si>
  <si>
    <t>S&amp;L one no. HDPE pipe size inner dia. 32 mm and suitable for 6 kg pressure  as per specification.</t>
  </si>
  <si>
    <t>Fixing  PVC/MS / data box/ router box of any size on surface/recessed including, rag bolts, painting, making good with enamel paint etc. as reqd.</t>
  </si>
  <si>
    <t>Tender Inviting Authority: DOIP, IIT Kanpur</t>
  </si>
  <si>
    <r>
      <t>S &amp; F following size/</t>
    </r>
    <r>
      <rPr>
        <sz val="10"/>
        <rFont val="Calibri"/>
        <family val="2"/>
      </rPr>
      <t xml:space="preserve">module, GI box along with </t>
    </r>
    <r>
      <rPr>
        <i/>
        <sz val="10"/>
        <rFont val="Calibri"/>
        <family val="2"/>
      </rPr>
      <t xml:space="preserve">modular base and cover </t>
    </r>
    <r>
      <rPr>
        <sz val="10"/>
        <rFont val="Calibri"/>
        <family val="2"/>
      </rPr>
      <t>plate for modular switches in recess as required.</t>
    </r>
  </si>
  <si>
    <r>
      <t xml:space="preserve">Supply and &amp; fixing following </t>
    </r>
    <r>
      <rPr>
        <i/>
        <sz val="10"/>
        <rFont val="Calibri"/>
        <family val="2"/>
      </rPr>
      <t>modular switch/ socket</t>
    </r>
    <r>
      <rPr>
        <sz val="10"/>
        <rFont val="Calibri"/>
        <family val="2"/>
      </rPr>
      <t xml:space="preserve"> </t>
    </r>
    <r>
      <rPr>
        <i/>
        <sz val="10"/>
        <rFont val="Calibri"/>
        <family val="2"/>
      </rPr>
      <t>on the existing modular plat</t>
    </r>
    <r>
      <rPr>
        <sz val="10"/>
        <rFont val="Calibri"/>
        <family val="2"/>
      </rPr>
      <t>es &amp; switch box including connection but excluding modular plate etc. as reqd.</t>
    </r>
  </si>
  <si>
    <r>
      <t xml:space="preserve">S&amp;L one no. </t>
    </r>
    <r>
      <rPr>
        <i/>
        <sz val="10"/>
        <rFont val="Calibri"/>
        <family val="2"/>
      </rPr>
      <t xml:space="preserve">HDPE pipe </t>
    </r>
    <r>
      <rPr>
        <sz val="10"/>
        <rFont val="Calibri"/>
        <family val="2"/>
      </rPr>
      <t>size inner dia. 32 mm and suitable for 6 kg pressure  as per specification.</t>
    </r>
  </si>
  <si>
    <r>
      <t xml:space="preserve">S&amp;L one no. </t>
    </r>
    <r>
      <rPr>
        <i/>
        <sz val="10"/>
        <rFont val="Calibri"/>
        <family val="2"/>
      </rPr>
      <t xml:space="preserve">HDPE pipe </t>
    </r>
    <r>
      <rPr>
        <sz val="10"/>
        <rFont val="Calibri"/>
        <family val="2"/>
      </rPr>
      <t>size inner dia. 25 mm and suitable for 6 kg pressure  as per specification.</t>
    </r>
  </si>
  <si>
    <t>Name of Work: Providing Wi-Fi points and power points with associated electrical works at Halls of Residences, IIT Kanpur</t>
  </si>
  <si>
    <t>NIT No:  Electrical/01/02/2024-1</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</si>
</sst>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s>
  <fonts count="64">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b/>
      <sz val="14"/>
      <name val="Arial"/>
      <family val="2"/>
    </font>
    <font>
      <sz val="8"/>
      <name val="Calibri"/>
      <family val="2"/>
    </font>
    <font>
      <sz val="10"/>
      <name val="Calibri"/>
      <family val="2"/>
    </font>
    <font>
      <i/>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82">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0" fontId="4" fillId="0" borderId="0" xfId="56" applyNumberFormat="1" applyFont="1" applyFill="1" applyAlignment="1">
      <alignment vertical="top" wrapText="1"/>
      <protection/>
    </xf>
    <xf numFmtId="0" fontId="7" fillId="0" borderId="0" xfId="56" applyNumberFormat="1" applyFont="1" applyFill="1" applyBorder="1" applyAlignment="1">
      <alignment horizontal="center" vertical="top" wrapText="1"/>
      <protection/>
    </xf>
    <xf numFmtId="0" fontId="7" fillId="0" borderId="16" xfId="56" applyNumberFormat="1" applyFont="1" applyFill="1" applyBorder="1" applyAlignment="1">
      <alignment horizontal="center" vertical="top" wrapText="1"/>
      <protection/>
    </xf>
    <xf numFmtId="0" fontId="23" fillId="0" borderId="16" xfId="56" applyNumberFormat="1" applyFont="1" applyFill="1" applyBorder="1" applyAlignment="1">
      <alignment horizontal="center" vertical="top" wrapText="1"/>
      <protection/>
    </xf>
    <xf numFmtId="0" fontId="7" fillId="0" borderId="19" xfId="59" applyNumberFormat="1" applyFont="1" applyFill="1" applyBorder="1" applyAlignment="1">
      <alignment horizontal="left" vertical="top"/>
      <protection/>
    </xf>
    <xf numFmtId="0" fontId="7" fillId="0" borderId="21" xfId="59" applyNumberFormat="1" applyFont="1" applyFill="1" applyBorder="1" applyAlignment="1">
      <alignment horizontal="left" vertical="top"/>
      <protection/>
    </xf>
    <xf numFmtId="0" fontId="4" fillId="0" borderId="22" xfId="59" applyNumberFormat="1" applyFont="1" applyFill="1" applyBorder="1" applyAlignment="1">
      <alignment vertical="top"/>
      <protection/>
    </xf>
    <xf numFmtId="2" fontId="7" fillId="0" borderId="16" xfId="58" applyNumberFormat="1" applyFont="1" applyFill="1" applyBorder="1" applyAlignment="1">
      <alignment horizontal="right" vertical="top"/>
      <protection/>
    </xf>
    <xf numFmtId="2" fontId="7" fillId="0" borderId="16" xfId="56" applyNumberFormat="1" applyFont="1" applyFill="1" applyBorder="1" applyAlignment="1" applyProtection="1">
      <alignment horizontal="center" vertical="center"/>
      <protection locked="0"/>
    </xf>
    <xf numFmtId="2" fontId="4" fillId="0" borderId="16" xfId="59" applyNumberFormat="1" applyFont="1" applyFill="1" applyBorder="1" applyAlignment="1">
      <alignment horizontal="center" vertical="center"/>
      <protection/>
    </xf>
    <xf numFmtId="2" fontId="4" fillId="0" borderId="16" xfId="56" applyNumberFormat="1" applyFont="1" applyFill="1" applyBorder="1" applyAlignment="1">
      <alignment horizontal="center" vertical="center"/>
      <protection/>
    </xf>
    <xf numFmtId="2" fontId="7" fillId="33" borderId="16" xfId="56" applyNumberFormat="1" applyFont="1" applyFill="1" applyBorder="1" applyAlignment="1" applyProtection="1">
      <alignment horizontal="center" vertical="center"/>
      <protection locked="0"/>
    </xf>
    <xf numFmtId="2" fontId="7" fillId="0" borderId="16" xfId="56" applyNumberFormat="1" applyFont="1" applyFill="1" applyBorder="1" applyAlignment="1" applyProtection="1">
      <alignment horizontal="center" vertical="center" wrapText="1"/>
      <protection locked="0"/>
    </xf>
    <xf numFmtId="2" fontId="7" fillId="0" borderId="16" xfId="59" applyNumberFormat="1" applyFont="1" applyFill="1" applyBorder="1" applyAlignment="1">
      <alignment horizontal="center" vertical="center"/>
      <protection/>
    </xf>
    <xf numFmtId="2" fontId="0" fillId="0" borderId="16" xfId="0" applyNumberFormat="1" applyFill="1" applyBorder="1" applyAlignment="1">
      <alignment horizontal="center" vertical="center"/>
    </xf>
    <xf numFmtId="0" fontId="62" fillId="0" borderId="16" xfId="0" applyFont="1" applyFill="1" applyBorder="1" applyAlignment="1">
      <alignment horizontal="center" vertical="center"/>
    </xf>
    <xf numFmtId="0" fontId="4" fillId="0" borderId="23" xfId="59" applyNumberFormat="1" applyFont="1" applyFill="1" applyBorder="1" applyAlignment="1">
      <alignment vertical="center" wrapText="1"/>
      <protection/>
    </xf>
    <xf numFmtId="0" fontId="25" fillId="0" borderId="16" xfId="55" applyFont="1" applyFill="1" applyBorder="1" applyAlignment="1">
      <alignment horizontal="left" vertical="top" wrapText="1"/>
      <protection/>
    </xf>
    <xf numFmtId="2" fontId="25" fillId="0" borderId="16" xfId="55" applyNumberFormat="1" applyFont="1" applyFill="1" applyBorder="1" applyAlignment="1">
      <alignment horizontal="center" vertical="center" wrapText="1"/>
      <protection/>
    </xf>
    <xf numFmtId="1" fontId="25" fillId="0" borderId="16" xfId="55" applyNumberFormat="1" applyFont="1" applyFill="1" applyBorder="1" applyAlignment="1">
      <alignment horizontal="center" vertical="center" wrapText="1"/>
      <protection/>
    </xf>
    <xf numFmtId="0" fontId="4" fillId="0" borderId="16" xfId="0" applyFont="1" applyFill="1" applyBorder="1" applyAlignment="1">
      <alignment horizontal="center" vertical="center"/>
    </xf>
    <xf numFmtId="0" fontId="4" fillId="0" borderId="16" xfId="56" applyNumberFormat="1" applyFont="1" applyFill="1" applyBorder="1" applyAlignment="1">
      <alignment horizontal="center" vertical="center" wrapText="1"/>
      <protection/>
    </xf>
    <xf numFmtId="0" fontId="25" fillId="0" borderId="16" xfId="55" applyFont="1" applyFill="1" applyBorder="1" applyAlignment="1">
      <alignment horizontal="left" vertical="top" wrapText="1"/>
      <protection/>
    </xf>
    <xf numFmtId="0" fontId="7" fillId="0" borderId="16" xfId="56" applyNumberFormat="1" applyFont="1" applyFill="1" applyBorder="1" applyAlignment="1" applyProtection="1">
      <alignment horizontal="center" vertical="top"/>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8"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11" fillId="0" borderId="13" xfId="56" applyNumberFormat="1" applyFont="1" applyFill="1" applyBorder="1" applyAlignment="1">
      <alignment horizontal="center" vertical="center" wrapText="1"/>
      <protection/>
    </xf>
    <xf numFmtId="0" fontId="7" fillId="0" borderId="24" xfId="56" applyNumberFormat="1" applyFont="1" applyFill="1" applyBorder="1" applyAlignment="1" applyProtection="1">
      <alignment horizontal="center" vertical="top"/>
      <protection/>
    </xf>
    <xf numFmtId="0" fontId="7" fillId="0" borderId="25" xfId="56" applyNumberFormat="1" applyFont="1" applyFill="1" applyBorder="1" applyAlignment="1" applyProtection="1">
      <alignment horizontal="center" vertical="top"/>
      <protection/>
    </xf>
    <xf numFmtId="0" fontId="7" fillId="0" borderId="26" xfId="56" applyNumberFormat="1" applyFont="1" applyFill="1" applyBorder="1" applyAlignment="1" applyProtection="1">
      <alignment horizontal="center" vertical="top"/>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2190750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63"/>
  <sheetViews>
    <sheetView showGridLines="0" zoomScale="75" zoomScaleNormal="75" zoomScalePageLayoutView="0" workbookViewId="0" topLeftCell="A1">
      <selection activeCell="BA66" sqref="BA66"/>
    </sheetView>
  </sheetViews>
  <sheetFormatPr defaultColWidth="9.140625" defaultRowHeight="15"/>
  <cols>
    <col min="1" max="1" width="14.421875" style="1" customWidth="1"/>
    <col min="2" max="2" width="52.140625" style="1" customWidth="1"/>
    <col min="3" max="3" width="16.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2" t="str">
        <f>B2&amp;" BoQ"</f>
        <v>Percentage BoQ</v>
      </c>
      <c r="B1" s="72"/>
      <c r="C1" s="72"/>
      <c r="D1" s="72"/>
      <c r="E1" s="72"/>
      <c r="F1" s="72"/>
      <c r="G1" s="72"/>
      <c r="H1" s="72"/>
      <c r="I1" s="72"/>
      <c r="J1" s="72"/>
      <c r="K1" s="72"/>
      <c r="L1" s="72"/>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3" t="s">
        <v>147</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10"/>
      <c r="IF4" s="10"/>
      <c r="IG4" s="10"/>
      <c r="IH4" s="10"/>
      <c r="II4" s="10"/>
    </row>
    <row r="5" spans="1:243" s="9" customFormat="1" ht="38.25" customHeight="1">
      <c r="A5" s="73" t="s">
        <v>152</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10"/>
      <c r="IF5" s="10"/>
      <c r="IG5" s="10"/>
      <c r="IH5" s="10"/>
      <c r="II5" s="10"/>
    </row>
    <row r="6" spans="1:243" s="9" customFormat="1" ht="30.75" customHeight="1">
      <c r="A6" s="73" t="s">
        <v>153</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10"/>
      <c r="IF6" s="10"/>
      <c r="IG6" s="10"/>
      <c r="IH6" s="10"/>
      <c r="II6" s="10"/>
    </row>
    <row r="7" spans="1:243" s="9" customFormat="1" ht="29.25" customHeight="1" hidden="1">
      <c r="A7" s="74" t="s">
        <v>7</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10"/>
      <c r="IF7" s="10"/>
      <c r="IG7" s="10"/>
      <c r="IH7" s="10"/>
      <c r="II7" s="10"/>
    </row>
    <row r="8" spans="1:243" s="12" customFormat="1" ht="60">
      <c r="A8" s="11" t="s">
        <v>50</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IE8" s="13"/>
      <c r="IF8" s="13"/>
      <c r="IG8" s="13"/>
      <c r="IH8" s="13"/>
      <c r="II8" s="13"/>
    </row>
    <row r="9" spans="1:243" s="14" customFormat="1" ht="61.5" customHeight="1">
      <c r="A9" s="76" t="s">
        <v>8</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59</v>
      </c>
      <c r="BB11" s="20" t="s">
        <v>32</v>
      </c>
      <c r="BC11" s="20" t="s">
        <v>33</v>
      </c>
      <c r="IE11" s="18"/>
      <c r="IF11" s="18"/>
      <c r="IG11" s="18"/>
      <c r="IH11" s="18"/>
      <c r="II11" s="18"/>
    </row>
    <row r="12" spans="1:243" s="17" customFormat="1" ht="15">
      <c r="A12" s="16">
        <v>1</v>
      </c>
      <c r="B12" s="16">
        <v>2</v>
      </c>
      <c r="C12" s="40">
        <v>3</v>
      </c>
      <c r="D12" s="42">
        <v>4</v>
      </c>
      <c r="E12" s="42">
        <v>5</v>
      </c>
      <c r="F12" s="42">
        <v>6</v>
      </c>
      <c r="G12" s="42">
        <v>7</v>
      </c>
      <c r="H12" s="42">
        <v>8</v>
      </c>
      <c r="I12" s="42">
        <v>9</v>
      </c>
      <c r="J12" s="42">
        <v>10</v>
      </c>
      <c r="K12" s="42">
        <v>11</v>
      </c>
      <c r="L12" s="42">
        <v>12</v>
      </c>
      <c r="M12" s="42">
        <v>13</v>
      </c>
      <c r="N12" s="42">
        <v>14</v>
      </c>
      <c r="O12" s="42">
        <v>15</v>
      </c>
      <c r="P12" s="42">
        <v>16</v>
      </c>
      <c r="Q12" s="42">
        <v>17</v>
      </c>
      <c r="R12" s="42">
        <v>18</v>
      </c>
      <c r="S12" s="42">
        <v>19</v>
      </c>
      <c r="T12" s="42">
        <v>20</v>
      </c>
      <c r="U12" s="42">
        <v>21</v>
      </c>
      <c r="V12" s="42">
        <v>22</v>
      </c>
      <c r="W12" s="42">
        <v>23</v>
      </c>
      <c r="X12" s="42">
        <v>24</v>
      </c>
      <c r="Y12" s="42">
        <v>25</v>
      </c>
      <c r="Z12" s="42">
        <v>26</v>
      </c>
      <c r="AA12" s="42">
        <v>27</v>
      </c>
      <c r="AB12" s="42">
        <v>28</v>
      </c>
      <c r="AC12" s="42">
        <v>29</v>
      </c>
      <c r="AD12" s="42">
        <v>30</v>
      </c>
      <c r="AE12" s="42">
        <v>31</v>
      </c>
      <c r="AF12" s="42">
        <v>32</v>
      </c>
      <c r="AG12" s="42">
        <v>33</v>
      </c>
      <c r="AH12" s="42">
        <v>34</v>
      </c>
      <c r="AI12" s="42">
        <v>35</v>
      </c>
      <c r="AJ12" s="42">
        <v>36</v>
      </c>
      <c r="AK12" s="42">
        <v>37</v>
      </c>
      <c r="AL12" s="42">
        <v>38</v>
      </c>
      <c r="AM12" s="42">
        <v>39</v>
      </c>
      <c r="AN12" s="42">
        <v>40</v>
      </c>
      <c r="AO12" s="42">
        <v>41</v>
      </c>
      <c r="AP12" s="42">
        <v>42</v>
      </c>
      <c r="AQ12" s="42">
        <v>43</v>
      </c>
      <c r="AR12" s="42">
        <v>44</v>
      </c>
      <c r="AS12" s="42">
        <v>45</v>
      </c>
      <c r="AT12" s="42">
        <v>46</v>
      </c>
      <c r="AU12" s="42">
        <v>47</v>
      </c>
      <c r="AV12" s="42">
        <v>48</v>
      </c>
      <c r="AW12" s="42">
        <v>49</v>
      </c>
      <c r="AX12" s="42">
        <v>50</v>
      </c>
      <c r="AY12" s="42">
        <v>51</v>
      </c>
      <c r="AZ12" s="42">
        <v>52</v>
      </c>
      <c r="BA12" s="49">
        <v>7</v>
      </c>
      <c r="BB12" s="49">
        <v>54</v>
      </c>
      <c r="BC12" s="49">
        <v>8</v>
      </c>
      <c r="IE12" s="18"/>
      <c r="IF12" s="18"/>
      <c r="IG12" s="18"/>
      <c r="IH12" s="18"/>
      <c r="II12" s="18"/>
    </row>
    <row r="13" spans="1:243" s="17" customFormat="1" ht="18">
      <c r="A13" s="49">
        <v>1</v>
      </c>
      <c r="B13" s="50" t="s">
        <v>69</v>
      </c>
      <c r="C13" s="48"/>
      <c r="D13" s="77"/>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9"/>
      <c r="IA13" s="17">
        <v>1</v>
      </c>
      <c r="IB13" s="17" t="s">
        <v>69</v>
      </c>
      <c r="IE13" s="18"/>
      <c r="IF13" s="18"/>
      <c r="IG13" s="18"/>
      <c r="IH13" s="18"/>
      <c r="II13" s="18"/>
    </row>
    <row r="14" spans="1:243" s="22" customFormat="1" ht="38.25" customHeight="1">
      <c r="A14" s="67">
        <v>1.01</v>
      </c>
      <c r="B14" s="64" t="s">
        <v>105</v>
      </c>
      <c r="C14" s="62" t="s">
        <v>53</v>
      </c>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IA14" s="22">
        <v>1.01</v>
      </c>
      <c r="IB14" s="22" t="s">
        <v>141</v>
      </c>
      <c r="IC14" s="22" t="s">
        <v>53</v>
      </c>
      <c r="IE14" s="23"/>
      <c r="IF14" s="23" t="s">
        <v>34</v>
      </c>
      <c r="IG14" s="23" t="s">
        <v>35</v>
      </c>
      <c r="IH14" s="23">
        <v>10</v>
      </c>
      <c r="II14" s="23" t="s">
        <v>36</v>
      </c>
    </row>
    <row r="15" spans="1:243" s="22" customFormat="1" ht="28.5">
      <c r="A15" s="68">
        <v>1.02</v>
      </c>
      <c r="B15" s="64" t="s">
        <v>106</v>
      </c>
      <c r="C15" s="62" t="s">
        <v>54</v>
      </c>
      <c r="D15" s="65">
        <v>125</v>
      </c>
      <c r="E15" s="65" t="s">
        <v>104</v>
      </c>
      <c r="F15" s="61">
        <v>83.3</v>
      </c>
      <c r="G15" s="55"/>
      <c r="H15" s="55"/>
      <c r="I15" s="56" t="s">
        <v>38</v>
      </c>
      <c r="J15" s="57">
        <f>IF(I15="Less(-)",-1,1)</f>
        <v>1</v>
      </c>
      <c r="K15" s="55" t="s">
        <v>39</v>
      </c>
      <c r="L15" s="55" t="s">
        <v>4</v>
      </c>
      <c r="M15" s="58"/>
      <c r="N15" s="55"/>
      <c r="O15" s="55"/>
      <c r="P15" s="59"/>
      <c r="Q15" s="55"/>
      <c r="R15" s="55"/>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(total_amount_ba($B$2,$D$2,D15,F15,J15,K15,M15))</f>
        <v>10412.5</v>
      </c>
      <c r="BB15" s="54">
        <f>BA15+SUM(N15:AZ15)</f>
        <v>10412.5</v>
      </c>
      <c r="BC15" s="41" t="str">
        <f>SpellNumber(L15,BB15)</f>
        <v>INR  Ten Thousand Four Hundred &amp; Twelve  and Paise Fifty Only</v>
      </c>
      <c r="IA15" s="22">
        <v>1.02</v>
      </c>
      <c r="IB15" s="22" t="s">
        <v>106</v>
      </c>
      <c r="IC15" s="22" t="s">
        <v>54</v>
      </c>
      <c r="ID15" s="22">
        <v>125</v>
      </c>
      <c r="IE15" s="23" t="s">
        <v>104</v>
      </c>
      <c r="IF15" s="23" t="s">
        <v>40</v>
      </c>
      <c r="IG15" s="23" t="s">
        <v>35</v>
      </c>
      <c r="IH15" s="23">
        <v>123.223</v>
      </c>
      <c r="II15" s="23" t="s">
        <v>37</v>
      </c>
    </row>
    <row r="16" spans="1:243" s="22" customFormat="1" ht="38.25">
      <c r="A16" s="67">
        <v>1.03</v>
      </c>
      <c r="B16" s="64" t="s">
        <v>148</v>
      </c>
      <c r="C16" s="62" t="s">
        <v>55</v>
      </c>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IA16" s="22">
        <v>1.03</v>
      </c>
      <c r="IB16" s="22" t="s">
        <v>142</v>
      </c>
      <c r="IC16" s="22" t="s">
        <v>55</v>
      </c>
      <c r="IE16" s="23"/>
      <c r="IF16" s="23" t="s">
        <v>41</v>
      </c>
      <c r="IG16" s="23" t="s">
        <v>42</v>
      </c>
      <c r="IH16" s="23">
        <v>213</v>
      </c>
      <c r="II16" s="23" t="s">
        <v>37</v>
      </c>
    </row>
    <row r="17" spans="1:243" s="22" customFormat="1" ht="42.75">
      <c r="A17" s="67">
        <v>1.04</v>
      </c>
      <c r="B17" s="64" t="s">
        <v>102</v>
      </c>
      <c r="C17" s="62" t="s">
        <v>60</v>
      </c>
      <c r="D17" s="66">
        <v>17</v>
      </c>
      <c r="E17" s="65" t="s">
        <v>103</v>
      </c>
      <c r="F17" s="61">
        <v>352.48</v>
      </c>
      <c r="G17" s="55"/>
      <c r="H17" s="55"/>
      <c r="I17" s="56" t="s">
        <v>38</v>
      </c>
      <c r="J17" s="57">
        <f aca="true" t="shared" si="0" ref="J17:J60">IF(I17="Less(-)",-1,1)</f>
        <v>1</v>
      </c>
      <c r="K17" s="55" t="s">
        <v>39</v>
      </c>
      <c r="L17" s="55" t="s">
        <v>4</v>
      </c>
      <c r="M17" s="58"/>
      <c r="N17" s="55"/>
      <c r="O17" s="55"/>
      <c r="P17" s="59"/>
      <c r="Q17" s="55"/>
      <c r="R17" s="55"/>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60">
        <f aca="true" t="shared" si="1" ref="BA17:BA60">(total_amount_ba($B$2,$D$2,D17,F17,J17,K17,M17))</f>
        <v>5992.16</v>
      </c>
      <c r="BB17" s="54">
        <f aca="true" t="shared" si="2" ref="BB17:BB60">BA17+SUM(N17:AZ17)</f>
        <v>5992.16</v>
      </c>
      <c r="BC17" s="41" t="str">
        <f aca="true" t="shared" si="3" ref="BC17:BC60">SpellNumber(L17,BB17)</f>
        <v>INR  Five Thousand Nine Hundred &amp; Ninety Two  and Paise Sixteen Only</v>
      </c>
      <c r="IA17" s="22">
        <v>1.04</v>
      </c>
      <c r="IB17" s="22" t="s">
        <v>102</v>
      </c>
      <c r="IC17" s="22" t="s">
        <v>60</v>
      </c>
      <c r="ID17" s="22">
        <v>17</v>
      </c>
      <c r="IE17" s="23" t="s">
        <v>103</v>
      </c>
      <c r="IF17" s="23"/>
      <c r="IG17" s="23"/>
      <c r="IH17" s="23"/>
      <c r="II17" s="23"/>
    </row>
    <row r="18" spans="1:243" s="22" customFormat="1" ht="38.25">
      <c r="A18" s="68">
        <v>1.05</v>
      </c>
      <c r="B18" s="64" t="s">
        <v>149</v>
      </c>
      <c r="C18" s="62" t="s">
        <v>56</v>
      </c>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IA18" s="22">
        <v>1.05</v>
      </c>
      <c r="IB18" s="22" t="s">
        <v>143</v>
      </c>
      <c r="IC18" s="22" t="s">
        <v>56</v>
      </c>
      <c r="IE18" s="23"/>
      <c r="IF18" s="23"/>
      <c r="IG18" s="23"/>
      <c r="IH18" s="23"/>
      <c r="II18" s="23"/>
    </row>
    <row r="19" spans="1:243" s="22" customFormat="1" ht="28.5">
      <c r="A19" s="67">
        <v>1.06</v>
      </c>
      <c r="B19" s="64" t="s">
        <v>107</v>
      </c>
      <c r="C19" s="62" t="s">
        <v>61</v>
      </c>
      <c r="D19" s="66">
        <v>34</v>
      </c>
      <c r="E19" s="65" t="s">
        <v>103</v>
      </c>
      <c r="F19" s="61">
        <v>90.31</v>
      </c>
      <c r="G19" s="55"/>
      <c r="H19" s="55"/>
      <c r="I19" s="56" t="s">
        <v>38</v>
      </c>
      <c r="J19" s="57">
        <f t="shared" si="0"/>
        <v>1</v>
      </c>
      <c r="K19" s="55" t="s">
        <v>39</v>
      </c>
      <c r="L19" s="55" t="s">
        <v>4</v>
      </c>
      <c r="M19" s="58"/>
      <c r="N19" s="55"/>
      <c r="O19" s="55"/>
      <c r="P19" s="59"/>
      <c r="Q19" s="55"/>
      <c r="R19" s="55"/>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60">
        <f t="shared" si="1"/>
        <v>3070.54</v>
      </c>
      <c r="BB19" s="54">
        <f t="shared" si="2"/>
        <v>3070.54</v>
      </c>
      <c r="BC19" s="41" t="str">
        <f t="shared" si="3"/>
        <v>INR  Three Thousand  &amp;Seventy  and Paise Fifty Four Only</v>
      </c>
      <c r="IA19" s="22">
        <v>1.06</v>
      </c>
      <c r="IB19" s="22" t="s">
        <v>107</v>
      </c>
      <c r="IC19" s="22" t="s">
        <v>61</v>
      </c>
      <c r="ID19" s="22">
        <v>34</v>
      </c>
      <c r="IE19" s="23" t="s">
        <v>103</v>
      </c>
      <c r="IF19" s="23"/>
      <c r="IG19" s="23"/>
      <c r="IH19" s="23"/>
      <c r="II19" s="23"/>
    </row>
    <row r="20" spans="1:243" s="22" customFormat="1" ht="71.25">
      <c r="A20" s="67">
        <v>1.07</v>
      </c>
      <c r="B20" s="64" t="s">
        <v>108</v>
      </c>
      <c r="C20" s="62" t="s">
        <v>62</v>
      </c>
      <c r="D20" s="66">
        <v>34</v>
      </c>
      <c r="E20" s="65" t="s">
        <v>103</v>
      </c>
      <c r="F20" s="61">
        <v>106.97</v>
      </c>
      <c r="G20" s="55"/>
      <c r="H20" s="55"/>
      <c r="I20" s="56" t="s">
        <v>38</v>
      </c>
      <c r="J20" s="57">
        <f t="shared" si="0"/>
        <v>1</v>
      </c>
      <c r="K20" s="55" t="s">
        <v>39</v>
      </c>
      <c r="L20" s="55" t="s">
        <v>4</v>
      </c>
      <c r="M20" s="58"/>
      <c r="N20" s="55"/>
      <c r="O20" s="55"/>
      <c r="P20" s="59"/>
      <c r="Q20" s="55"/>
      <c r="R20" s="55"/>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60">
        <f t="shared" si="1"/>
        <v>3636.98</v>
      </c>
      <c r="BB20" s="54">
        <f t="shared" si="2"/>
        <v>3636.98</v>
      </c>
      <c r="BC20" s="41" t="str">
        <f t="shared" si="3"/>
        <v>INR  Three Thousand Six Hundred &amp; Thirty Six  and Paise Ninety Eight Only</v>
      </c>
      <c r="IA20" s="22">
        <v>1.07</v>
      </c>
      <c r="IB20" s="47" t="s">
        <v>108</v>
      </c>
      <c r="IC20" s="22" t="s">
        <v>62</v>
      </c>
      <c r="ID20" s="22">
        <v>34</v>
      </c>
      <c r="IE20" s="23" t="s">
        <v>103</v>
      </c>
      <c r="IF20" s="23"/>
      <c r="IG20" s="23"/>
      <c r="IH20" s="23"/>
      <c r="II20" s="23"/>
    </row>
    <row r="21" spans="1:243" s="22" customFormat="1" ht="28.5">
      <c r="A21" s="68">
        <v>1.08</v>
      </c>
      <c r="B21" s="64" t="s">
        <v>109</v>
      </c>
      <c r="C21" s="62" t="s">
        <v>57</v>
      </c>
      <c r="D21" s="66">
        <v>5</v>
      </c>
      <c r="E21" s="65" t="s">
        <v>103</v>
      </c>
      <c r="F21" s="61">
        <v>35.07</v>
      </c>
      <c r="G21" s="55"/>
      <c r="H21" s="55"/>
      <c r="I21" s="56" t="s">
        <v>38</v>
      </c>
      <c r="J21" s="57">
        <f t="shared" si="0"/>
        <v>1</v>
      </c>
      <c r="K21" s="55" t="s">
        <v>39</v>
      </c>
      <c r="L21" s="55" t="s">
        <v>4</v>
      </c>
      <c r="M21" s="58"/>
      <c r="N21" s="55"/>
      <c r="O21" s="55"/>
      <c r="P21" s="59"/>
      <c r="Q21" s="55"/>
      <c r="R21" s="55"/>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60">
        <f t="shared" si="1"/>
        <v>175.35</v>
      </c>
      <c r="BB21" s="54">
        <f t="shared" si="2"/>
        <v>175.35</v>
      </c>
      <c r="BC21" s="41" t="str">
        <f t="shared" si="3"/>
        <v>INR  One Hundred &amp; Seventy Five  and Paise Thirty Five Only</v>
      </c>
      <c r="IA21" s="22">
        <v>1.08</v>
      </c>
      <c r="IB21" s="22" t="s">
        <v>109</v>
      </c>
      <c r="IC21" s="22" t="s">
        <v>57</v>
      </c>
      <c r="ID21" s="22">
        <v>5</v>
      </c>
      <c r="IE21" s="23" t="s">
        <v>103</v>
      </c>
      <c r="IF21" s="23" t="s">
        <v>34</v>
      </c>
      <c r="IG21" s="23" t="s">
        <v>43</v>
      </c>
      <c r="IH21" s="23">
        <v>10</v>
      </c>
      <c r="II21" s="23" t="s">
        <v>37</v>
      </c>
    </row>
    <row r="22" spans="1:243" s="22" customFormat="1" ht="38.25">
      <c r="A22" s="67">
        <v>1.09</v>
      </c>
      <c r="B22" s="64" t="s">
        <v>110</v>
      </c>
      <c r="C22" s="62" t="s">
        <v>63</v>
      </c>
      <c r="D22" s="65">
        <v>1260</v>
      </c>
      <c r="E22" s="65" t="s">
        <v>104</v>
      </c>
      <c r="F22" s="61">
        <v>140</v>
      </c>
      <c r="G22" s="55"/>
      <c r="H22" s="55"/>
      <c r="I22" s="56" t="s">
        <v>38</v>
      </c>
      <c r="J22" s="57">
        <f t="shared" si="0"/>
        <v>1</v>
      </c>
      <c r="K22" s="55" t="s">
        <v>39</v>
      </c>
      <c r="L22" s="55" t="s">
        <v>4</v>
      </c>
      <c r="M22" s="58"/>
      <c r="N22" s="55"/>
      <c r="O22" s="55"/>
      <c r="P22" s="59"/>
      <c r="Q22" s="55"/>
      <c r="R22" s="55"/>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60">
        <f t="shared" si="1"/>
        <v>176400</v>
      </c>
      <c r="BB22" s="54">
        <f t="shared" si="2"/>
        <v>176400</v>
      </c>
      <c r="BC22" s="41" t="str">
        <f t="shared" si="3"/>
        <v>INR  One Lakh Seventy Six Thousand Four Hundred    Only</v>
      </c>
      <c r="IA22" s="22">
        <v>1.09</v>
      </c>
      <c r="IB22" s="22" t="s">
        <v>110</v>
      </c>
      <c r="IC22" s="22" t="s">
        <v>63</v>
      </c>
      <c r="ID22" s="22">
        <v>1260</v>
      </c>
      <c r="IE22" s="23" t="s">
        <v>104</v>
      </c>
      <c r="IF22" s="23"/>
      <c r="IG22" s="23"/>
      <c r="IH22" s="23"/>
      <c r="II22" s="23"/>
    </row>
    <row r="23" spans="1:243" s="22" customFormat="1" ht="25.5">
      <c r="A23" s="67">
        <v>1.1</v>
      </c>
      <c r="B23" s="64" t="s">
        <v>111</v>
      </c>
      <c r="C23" s="62" t="s">
        <v>58</v>
      </c>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IA23" s="22">
        <v>1.1</v>
      </c>
      <c r="IB23" s="22" t="s">
        <v>111</v>
      </c>
      <c r="IC23" s="22" t="s">
        <v>58</v>
      </c>
      <c r="IE23" s="23"/>
      <c r="IF23" s="23" t="s">
        <v>40</v>
      </c>
      <c r="IG23" s="23" t="s">
        <v>35</v>
      </c>
      <c r="IH23" s="23">
        <v>123.223</v>
      </c>
      <c r="II23" s="23" t="s">
        <v>37</v>
      </c>
    </row>
    <row r="24" spans="1:243" s="22" customFormat="1" ht="28.5">
      <c r="A24" s="68">
        <v>1.11</v>
      </c>
      <c r="B24" s="64" t="s">
        <v>112</v>
      </c>
      <c r="C24" s="62" t="s">
        <v>64</v>
      </c>
      <c r="D24" s="66">
        <v>60</v>
      </c>
      <c r="E24" s="65" t="s">
        <v>103</v>
      </c>
      <c r="F24" s="61">
        <v>96</v>
      </c>
      <c r="G24" s="55"/>
      <c r="H24" s="55"/>
      <c r="I24" s="56" t="s">
        <v>38</v>
      </c>
      <c r="J24" s="57">
        <f t="shared" si="0"/>
        <v>1</v>
      </c>
      <c r="K24" s="55" t="s">
        <v>39</v>
      </c>
      <c r="L24" s="55" t="s">
        <v>4</v>
      </c>
      <c r="M24" s="58"/>
      <c r="N24" s="55"/>
      <c r="O24" s="55"/>
      <c r="P24" s="59"/>
      <c r="Q24" s="55"/>
      <c r="R24" s="55"/>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60">
        <f t="shared" si="1"/>
        <v>5760</v>
      </c>
      <c r="BB24" s="54">
        <f t="shared" si="2"/>
        <v>5760</v>
      </c>
      <c r="BC24" s="41" t="str">
        <f t="shared" si="3"/>
        <v>INR  Five Thousand Seven Hundred &amp; Sixty  Only</v>
      </c>
      <c r="IA24" s="22">
        <v>1.11</v>
      </c>
      <c r="IB24" s="22" t="s">
        <v>112</v>
      </c>
      <c r="IC24" s="22" t="s">
        <v>64</v>
      </c>
      <c r="ID24" s="22">
        <v>60</v>
      </c>
      <c r="IE24" s="23" t="s">
        <v>103</v>
      </c>
      <c r="IF24" s="23" t="s">
        <v>44</v>
      </c>
      <c r="IG24" s="23" t="s">
        <v>45</v>
      </c>
      <c r="IH24" s="23">
        <v>10</v>
      </c>
      <c r="II24" s="23" t="s">
        <v>37</v>
      </c>
    </row>
    <row r="25" spans="1:243" s="22" customFormat="1" ht="28.5">
      <c r="A25" s="67">
        <v>1.12</v>
      </c>
      <c r="B25" s="64" t="s">
        <v>113</v>
      </c>
      <c r="C25" s="62" t="s">
        <v>65</v>
      </c>
      <c r="D25" s="66">
        <v>225</v>
      </c>
      <c r="E25" s="65" t="s">
        <v>103</v>
      </c>
      <c r="F25" s="61">
        <v>74</v>
      </c>
      <c r="G25" s="55"/>
      <c r="H25" s="55"/>
      <c r="I25" s="56" t="s">
        <v>38</v>
      </c>
      <c r="J25" s="57">
        <f t="shared" si="0"/>
        <v>1</v>
      </c>
      <c r="K25" s="55" t="s">
        <v>39</v>
      </c>
      <c r="L25" s="55" t="s">
        <v>4</v>
      </c>
      <c r="M25" s="58"/>
      <c r="N25" s="55"/>
      <c r="O25" s="55"/>
      <c r="P25" s="59"/>
      <c r="Q25" s="55"/>
      <c r="R25" s="55"/>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60">
        <f t="shared" si="1"/>
        <v>16650</v>
      </c>
      <c r="BB25" s="54">
        <f t="shared" si="2"/>
        <v>16650</v>
      </c>
      <c r="BC25" s="41" t="str">
        <f t="shared" si="3"/>
        <v>INR  Sixteen Thousand Six Hundred &amp; Fifty  Only</v>
      </c>
      <c r="IA25" s="22">
        <v>1.12</v>
      </c>
      <c r="IB25" s="22" t="s">
        <v>113</v>
      </c>
      <c r="IC25" s="22" t="s">
        <v>65</v>
      </c>
      <c r="ID25" s="22">
        <v>225</v>
      </c>
      <c r="IE25" s="23" t="s">
        <v>103</v>
      </c>
      <c r="IF25" s="23"/>
      <c r="IG25" s="23"/>
      <c r="IH25" s="23"/>
      <c r="II25" s="23"/>
    </row>
    <row r="26" spans="1:243" s="22" customFormat="1" ht="28.5">
      <c r="A26" s="67">
        <v>1.13</v>
      </c>
      <c r="B26" s="64" t="s">
        <v>114</v>
      </c>
      <c r="C26" s="62" t="s">
        <v>66</v>
      </c>
      <c r="D26" s="66">
        <v>300</v>
      </c>
      <c r="E26" s="65" t="s">
        <v>103</v>
      </c>
      <c r="F26" s="61">
        <v>66</v>
      </c>
      <c r="G26" s="55"/>
      <c r="H26" s="55"/>
      <c r="I26" s="56" t="s">
        <v>38</v>
      </c>
      <c r="J26" s="57">
        <f t="shared" si="0"/>
        <v>1</v>
      </c>
      <c r="K26" s="55" t="s">
        <v>39</v>
      </c>
      <c r="L26" s="55" t="s">
        <v>4</v>
      </c>
      <c r="M26" s="58"/>
      <c r="N26" s="55"/>
      <c r="O26" s="55"/>
      <c r="P26" s="59"/>
      <c r="Q26" s="55"/>
      <c r="R26" s="55"/>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60">
        <f t="shared" si="1"/>
        <v>19800</v>
      </c>
      <c r="BB26" s="54">
        <f t="shared" si="2"/>
        <v>19800</v>
      </c>
      <c r="BC26" s="41" t="str">
        <f t="shared" si="3"/>
        <v>INR  Nineteen Thousand Eight Hundred    Only</v>
      </c>
      <c r="IA26" s="22">
        <v>1.13</v>
      </c>
      <c r="IB26" s="22" t="s">
        <v>114</v>
      </c>
      <c r="IC26" s="22" t="s">
        <v>66</v>
      </c>
      <c r="ID26" s="22">
        <v>300</v>
      </c>
      <c r="IE26" s="23" t="s">
        <v>103</v>
      </c>
      <c r="IF26" s="23" t="s">
        <v>41</v>
      </c>
      <c r="IG26" s="23" t="s">
        <v>42</v>
      </c>
      <c r="IH26" s="23">
        <v>213</v>
      </c>
      <c r="II26" s="23" t="s">
        <v>37</v>
      </c>
    </row>
    <row r="27" spans="1:243" s="22" customFormat="1" ht="28.5">
      <c r="A27" s="68">
        <v>1.14</v>
      </c>
      <c r="B27" s="64" t="s">
        <v>115</v>
      </c>
      <c r="C27" s="62" t="s">
        <v>67</v>
      </c>
      <c r="D27" s="66">
        <v>85</v>
      </c>
      <c r="E27" s="65" t="s">
        <v>103</v>
      </c>
      <c r="F27" s="61">
        <v>50</v>
      </c>
      <c r="G27" s="55"/>
      <c r="H27" s="55"/>
      <c r="I27" s="56" t="s">
        <v>38</v>
      </c>
      <c r="J27" s="57">
        <f t="shared" si="0"/>
        <v>1</v>
      </c>
      <c r="K27" s="55" t="s">
        <v>39</v>
      </c>
      <c r="L27" s="55" t="s">
        <v>4</v>
      </c>
      <c r="M27" s="58"/>
      <c r="N27" s="55"/>
      <c r="O27" s="55"/>
      <c r="P27" s="59"/>
      <c r="Q27" s="55"/>
      <c r="R27" s="55"/>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60">
        <f t="shared" si="1"/>
        <v>4250</v>
      </c>
      <c r="BB27" s="54">
        <f t="shared" si="2"/>
        <v>4250</v>
      </c>
      <c r="BC27" s="41" t="str">
        <f t="shared" si="3"/>
        <v>INR  Four Thousand Two Hundred &amp; Fifty  Only</v>
      </c>
      <c r="IA27" s="22">
        <v>1.14</v>
      </c>
      <c r="IB27" s="22" t="s">
        <v>115</v>
      </c>
      <c r="IC27" s="22" t="s">
        <v>67</v>
      </c>
      <c r="ID27" s="22">
        <v>85</v>
      </c>
      <c r="IE27" s="23" t="s">
        <v>103</v>
      </c>
      <c r="IF27" s="23"/>
      <c r="IG27" s="23"/>
      <c r="IH27" s="23"/>
      <c r="II27" s="23"/>
    </row>
    <row r="28" spans="1:243" s="22" customFormat="1" ht="28.5">
      <c r="A28" s="67">
        <v>1.15</v>
      </c>
      <c r="B28" s="64" t="s">
        <v>116</v>
      </c>
      <c r="C28" s="62" t="s">
        <v>68</v>
      </c>
      <c r="D28" s="65">
        <v>145</v>
      </c>
      <c r="E28" s="65" t="s">
        <v>104</v>
      </c>
      <c r="F28" s="61">
        <v>179</v>
      </c>
      <c r="G28" s="55"/>
      <c r="H28" s="55"/>
      <c r="I28" s="56" t="s">
        <v>38</v>
      </c>
      <c r="J28" s="57">
        <f t="shared" si="0"/>
        <v>1</v>
      </c>
      <c r="K28" s="55" t="s">
        <v>39</v>
      </c>
      <c r="L28" s="55" t="s">
        <v>4</v>
      </c>
      <c r="M28" s="58"/>
      <c r="N28" s="55"/>
      <c r="O28" s="55"/>
      <c r="P28" s="59"/>
      <c r="Q28" s="55"/>
      <c r="R28" s="55"/>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60">
        <f t="shared" si="1"/>
        <v>25955</v>
      </c>
      <c r="BB28" s="54">
        <f t="shared" si="2"/>
        <v>25955</v>
      </c>
      <c r="BC28" s="41" t="str">
        <f t="shared" si="3"/>
        <v>INR  Twenty Five Thousand Nine Hundred &amp; Fifty Five  Only</v>
      </c>
      <c r="IA28" s="22">
        <v>1.15</v>
      </c>
      <c r="IB28" s="22" t="s">
        <v>116</v>
      </c>
      <c r="IC28" s="22" t="s">
        <v>68</v>
      </c>
      <c r="ID28" s="22">
        <v>145</v>
      </c>
      <c r="IE28" s="23" t="s">
        <v>104</v>
      </c>
      <c r="IF28" s="23"/>
      <c r="IG28" s="23"/>
      <c r="IH28" s="23"/>
      <c r="II28" s="23"/>
    </row>
    <row r="29" spans="1:243" s="22" customFormat="1" ht="25.5">
      <c r="A29" s="67">
        <v>1.16</v>
      </c>
      <c r="B29" s="64" t="s">
        <v>117</v>
      </c>
      <c r="C29" s="62" t="s">
        <v>70</v>
      </c>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IA29" s="22">
        <v>1.16</v>
      </c>
      <c r="IB29" s="22" t="s">
        <v>117</v>
      </c>
      <c r="IC29" s="22" t="s">
        <v>70</v>
      </c>
      <c r="IE29" s="23"/>
      <c r="IF29" s="23"/>
      <c r="IG29" s="23"/>
      <c r="IH29" s="23"/>
      <c r="II29" s="23"/>
    </row>
    <row r="30" spans="1:243" s="22" customFormat="1" ht="28.5">
      <c r="A30" s="68">
        <v>1.17</v>
      </c>
      <c r="B30" s="64" t="s">
        <v>112</v>
      </c>
      <c r="C30" s="62" t="s">
        <v>71</v>
      </c>
      <c r="D30" s="65">
        <v>20</v>
      </c>
      <c r="E30" s="65" t="s">
        <v>103</v>
      </c>
      <c r="F30" s="61">
        <v>94</v>
      </c>
      <c r="G30" s="55"/>
      <c r="H30" s="55"/>
      <c r="I30" s="56" t="s">
        <v>38</v>
      </c>
      <c r="J30" s="57">
        <f t="shared" si="0"/>
        <v>1</v>
      </c>
      <c r="K30" s="55" t="s">
        <v>39</v>
      </c>
      <c r="L30" s="55" t="s">
        <v>4</v>
      </c>
      <c r="M30" s="58"/>
      <c r="N30" s="55"/>
      <c r="O30" s="55"/>
      <c r="P30" s="59"/>
      <c r="Q30" s="55"/>
      <c r="R30" s="55"/>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60">
        <f t="shared" si="1"/>
        <v>1880</v>
      </c>
      <c r="BB30" s="54">
        <f t="shared" si="2"/>
        <v>1880</v>
      </c>
      <c r="BC30" s="41" t="str">
        <f t="shared" si="3"/>
        <v>INR  One Thousand Eight Hundred &amp; Eighty  Only</v>
      </c>
      <c r="IA30" s="22">
        <v>1.17</v>
      </c>
      <c r="IB30" s="22" t="s">
        <v>112</v>
      </c>
      <c r="IC30" s="22" t="s">
        <v>71</v>
      </c>
      <c r="ID30" s="22">
        <v>20</v>
      </c>
      <c r="IE30" s="23" t="s">
        <v>103</v>
      </c>
      <c r="IF30" s="23"/>
      <c r="IG30" s="23"/>
      <c r="IH30" s="23"/>
      <c r="II30" s="23"/>
    </row>
    <row r="31" spans="1:243" s="22" customFormat="1" ht="28.5">
      <c r="A31" s="67">
        <v>1.18</v>
      </c>
      <c r="B31" s="64" t="s">
        <v>113</v>
      </c>
      <c r="C31" s="62" t="s">
        <v>72</v>
      </c>
      <c r="D31" s="65">
        <v>60</v>
      </c>
      <c r="E31" s="65" t="s">
        <v>103</v>
      </c>
      <c r="F31" s="61">
        <v>80</v>
      </c>
      <c r="G31" s="55"/>
      <c r="H31" s="55"/>
      <c r="I31" s="56" t="s">
        <v>38</v>
      </c>
      <c r="J31" s="57">
        <f t="shared" si="0"/>
        <v>1</v>
      </c>
      <c r="K31" s="55" t="s">
        <v>39</v>
      </c>
      <c r="L31" s="55" t="s">
        <v>4</v>
      </c>
      <c r="M31" s="58"/>
      <c r="N31" s="55"/>
      <c r="O31" s="55"/>
      <c r="P31" s="59"/>
      <c r="Q31" s="55"/>
      <c r="R31" s="55"/>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60">
        <f t="shared" si="1"/>
        <v>4800</v>
      </c>
      <c r="BB31" s="54">
        <f t="shared" si="2"/>
        <v>4800</v>
      </c>
      <c r="BC31" s="41" t="str">
        <f t="shared" si="3"/>
        <v>INR  Four Thousand Eight Hundred    Only</v>
      </c>
      <c r="IA31" s="22">
        <v>1.18</v>
      </c>
      <c r="IB31" s="22" t="s">
        <v>113</v>
      </c>
      <c r="IC31" s="22" t="s">
        <v>72</v>
      </c>
      <c r="ID31" s="22">
        <v>60</v>
      </c>
      <c r="IE31" s="23" t="s">
        <v>103</v>
      </c>
      <c r="IF31" s="23"/>
      <c r="IG31" s="23"/>
      <c r="IH31" s="23"/>
      <c r="II31" s="23"/>
    </row>
    <row r="32" spans="1:243" s="22" customFormat="1" ht="28.5">
      <c r="A32" s="67">
        <v>1.19</v>
      </c>
      <c r="B32" s="64" t="s">
        <v>114</v>
      </c>
      <c r="C32" s="62" t="s">
        <v>73</v>
      </c>
      <c r="D32" s="65">
        <v>80</v>
      </c>
      <c r="E32" s="65" t="s">
        <v>103</v>
      </c>
      <c r="F32" s="61">
        <v>96</v>
      </c>
      <c r="G32" s="55"/>
      <c r="H32" s="55"/>
      <c r="I32" s="56" t="s">
        <v>38</v>
      </c>
      <c r="J32" s="57">
        <f t="shared" si="0"/>
        <v>1</v>
      </c>
      <c r="K32" s="55" t="s">
        <v>39</v>
      </c>
      <c r="L32" s="55" t="s">
        <v>4</v>
      </c>
      <c r="M32" s="58"/>
      <c r="N32" s="55"/>
      <c r="O32" s="55"/>
      <c r="P32" s="59"/>
      <c r="Q32" s="55"/>
      <c r="R32" s="55"/>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60">
        <f t="shared" si="1"/>
        <v>7680</v>
      </c>
      <c r="BB32" s="54">
        <f t="shared" si="2"/>
        <v>7680</v>
      </c>
      <c r="BC32" s="41" t="str">
        <f t="shared" si="3"/>
        <v>INR  Seven Thousand Six Hundred &amp; Eighty  Only</v>
      </c>
      <c r="IA32" s="22">
        <v>1.19</v>
      </c>
      <c r="IB32" s="22" t="s">
        <v>114</v>
      </c>
      <c r="IC32" s="22" t="s">
        <v>73</v>
      </c>
      <c r="ID32" s="22">
        <v>80</v>
      </c>
      <c r="IE32" s="23" t="s">
        <v>103</v>
      </c>
      <c r="IF32" s="23"/>
      <c r="IG32" s="23"/>
      <c r="IH32" s="23"/>
      <c r="II32" s="23"/>
    </row>
    <row r="33" spans="1:243" s="22" customFormat="1" ht="15.75">
      <c r="A33" s="68">
        <v>1.2</v>
      </c>
      <c r="B33" s="64" t="s">
        <v>115</v>
      </c>
      <c r="C33" s="62" t="s">
        <v>74</v>
      </c>
      <c r="D33" s="65">
        <v>30</v>
      </c>
      <c r="E33" s="65" t="s">
        <v>103</v>
      </c>
      <c r="F33" s="61">
        <v>100</v>
      </c>
      <c r="G33" s="55"/>
      <c r="H33" s="55"/>
      <c r="I33" s="56" t="s">
        <v>38</v>
      </c>
      <c r="J33" s="57">
        <f t="shared" si="0"/>
        <v>1</v>
      </c>
      <c r="K33" s="55" t="s">
        <v>39</v>
      </c>
      <c r="L33" s="55" t="s">
        <v>4</v>
      </c>
      <c r="M33" s="58"/>
      <c r="N33" s="55"/>
      <c r="O33" s="55"/>
      <c r="P33" s="59"/>
      <c r="Q33" s="55"/>
      <c r="R33" s="55"/>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60">
        <f t="shared" si="1"/>
        <v>3000</v>
      </c>
      <c r="BB33" s="54">
        <f t="shared" si="2"/>
        <v>3000</v>
      </c>
      <c r="BC33" s="41" t="str">
        <f t="shared" si="3"/>
        <v>INR  Three Thousand    Only</v>
      </c>
      <c r="IA33" s="22">
        <v>1.2</v>
      </c>
      <c r="IB33" s="22" t="s">
        <v>115</v>
      </c>
      <c r="IC33" s="22" t="s">
        <v>74</v>
      </c>
      <c r="ID33" s="22">
        <v>30</v>
      </c>
      <c r="IE33" s="23" t="s">
        <v>103</v>
      </c>
      <c r="IF33" s="23"/>
      <c r="IG33" s="23"/>
      <c r="IH33" s="23"/>
      <c r="II33" s="23"/>
    </row>
    <row r="34" spans="1:243" s="22" customFormat="1" ht="38.25">
      <c r="A34" s="67">
        <v>1.21</v>
      </c>
      <c r="B34" s="64" t="s">
        <v>118</v>
      </c>
      <c r="C34" s="62" t="s">
        <v>75</v>
      </c>
      <c r="D34" s="65">
        <v>55</v>
      </c>
      <c r="E34" s="65" t="s">
        <v>104</v>
      </c>
      <c r="F34" s="61">
        <v>735</v>
      </c>
      <c r="G34" s="55"/>
      <c r="H34" s="55"/>
      <c r="I34" s="56" t="s">
        <v>38</v>
      </c>
      <c r="J34" s="57">
        <f t="shared" si="0"/>
        <v>1</v>
      </c>
      <c r="K34" s="55" t="s">
        <v>39</v>
      </c>
      <c r="L34" s="55" t="s">
        <v>4</v>
      </c>
      <c r="M34" s="58"/>
      <c r="N34" s="55"/>
      <c r="O34" s="55"/>
      <c r="P34" s="59"/>
      <c r="Q34" s="55"/>
      <c r="R34" s="55"/>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60">
        <f t="shared" si="1"/>
        <v>40425</v>
      </c>
      <c r="BB34" s="54">
        <f t="shared" si="2"/>
        <v>40425</v>
      </c>
      <c r="BC34" s="41" t="str">
        <f t="shared" si="3"/>
        <v>INR  Forty Thousand Four Hundred &amp; Twenty Five  Only</v>
      </c>
      <c r="IA34" s="22">
        <v>1.21</v>
      </c>
      <c r="IB34" s="22" t="s">
        <v>118</v>
      </c>
      <c r="IC34" s="22" t="s">
        <v>75</v>
      </c>
      <c r="ID34" s="22">
        <v>55</v>
      </c>
      <c r="IE34" s="23" t="s">
        <v>104</v>
      </c>
      <c r="IF34" s="23"/>
      <c r="IG34" s="23"/>
      <c r="IH34" s="23"/>
      <c r="II34" s="23"/>
    </row>
    <row r="35" spans="1:243" s="22" customFormat="1" ht="25.5">
      <c r="A35" s="67">
        <v>1.22</v>
      </c>
      <c r="B35" s="64" t="s">
        <v>119</v>
      </c>
      <c r="C35" s="62" t="s">
        <v>76</v>
      </c>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IA35" s="22">
        <v>1.22</v>
      </c>
      <c r="IB35" s="22" t="s">
        <v>119</v>
      </c>
      <c r="IC35" s="22" t="s">
        <v>76</v>
      </c>
      <c r="IE35" s="23"/>
      <c r="IF35" s="23"/>
      <c r="IG35" s="23"/>
      <c r="IH35" s="23"/>
      <c r="II35" s="23"/>
    </row>
    <row r="36" spans="1:243" s="22" customFormat="1" ht="28.5">
      <c r="A36" s="68">
        <v>1.23</v>
      </c>
      <c r="B36" s="64" t="s">
        <v>120</v>
      </c>
      <c r="C36" s="62" t="s">
        <v>77</v>
      </c>
      <c r="D36" s="65">
        <v>55</v>
      </c>
      <c r="E36" s="65" t="s">
        <v>140</v>
      </c>
      <c r="F36" s="61">
        <v>334</v>
      </c>
      <c r="G36" s="55"/>
      <c r="H36" s="55"/>
      <c r="I36" s="56" t="s">
        <v>38</v>
      </c>
      <c r="J36" s="57">
        <f t="shared" si="0"/>
        <v>1</v>
      </c>
      <c r="K36" s="55" t="s">
        <v>39</v>
      </c>
      <c r="L36" s="55" t="s">
        <v>4</v>
      </c>
      <c r="M36" s="58"/>
      <c r="N36" s="55"/>
      <c r="O36" s="55"/>
      <c r="P36" s="59"/>
      <c r="Q36" s="55"/>
      <c r="R36" s="55"/>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60">
        <f t="shared" si="1"/>
        <v>18370</v>
      </c>
      <c r="BB36" s="54">
        <f t="shared" si="2"/>
        <v>18370</v>
      </c>
      <c r="BC36" s="41" t="str">
        <f t="shared" si="3"/>
        <v>INR  Eighteen Thousand Three Hundred &amp; Seventy  Only</v>
      </c>
      <c r="IA36" s="22">
        <v>1.23</v>
      </c>
      <c r="IB36" s="22" t="s">
        <v>120</v>
      </c>
      <c r="IC36" s="22" t="s">
        <v>77</v>
      </c>
      <c r="ID36" s="22">
        <v>55</v>
      </c>
      <c r="IE36" s="23" t="s">
        <v>140</v>
      </c>
      <c r="IF36" s="23"/>
      <c r="IG36" s="23"/>
      <c r="IH36" s="23"/>
      <c r="II36" s="23"/>
    </row>
    <row r="37" spans="1:243" s="22" customFormat="1" ht="29.25" customHeight="1">
      <c r="A37" s="67">
        <v>1.24</v>
      </c>
      <c r="B37" s="64" t="s">
        <v>121</v>
      </c>
      <c r="C37" s="62" t="s">
        <v>78</v>
      </c>
      <c r="D37" s="65">
        <v>5</v>
      </c>
      <c r="E37" s="65" t="s">
        <v>140</v>
      </c>
      <c r="F37" s="61">
        <v>213</v>
      </c>
      <c r="G37" s="55"/>
      <c r="H37" s="55"/>
      <c r="I37" s="56" t="s">
        <v>38</v>
      </c>
      <c r="J37" s="57">
        <f t="shared" si="0"/>
        <v>1</v>
      </c>
      <c r="K37" s="55" t="s">
        <v>39</v>
      </c>
      <c r="L37" s="55" t="s">
        <v>4</v>
      </c>
      <c r="M37" s="58"/>
      <c r="N37" s="55"/>
      <c r="O37" s="55"/>
      <c r="P37" s="59"/>
      <c r="Q37" s="55"/>
      <c r="R37" s="55"/>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60">
        <f t="shared" si="1"/>
        <v>1065</v>
      </c>
      <c r="BB37" s="54">
        <f t="shared" si="2"/>
        <v>1065</v>
      </c>
      <c r="BC37" s="41" t="str">
        <f t="shared" si="3"/>
        <v>INR  One Thousand  &amp;Sixty Five  Only</v>
      </c>
      <c r="IA37" s="22">
        <v>1.24</v>
      </c>
      <c r="IB37" s="22" t="s">
        <v>121</v>
      </c>
      <c r="IC37" s="22" t="s">
        <v>78</v>
      </c>
      <c r="ID37" s="22">
        <v>5</v>
      </c>
      <c r="IE37" s="23" t="s">
        <v>140</v>
      </c>
      <c r="IF37" s="23"/>
      <c r="IG37" s="23"/>
      <c r="IH37" s="23"/>
      <c r="II37" s="23"/>
    </row>
    <row r="38" spans="1:243" s="22" customFormat="1" ht="28.5">
      <c r="A38" s="67">
        <v>1.25</v>
      </c>
      <c r="B38" s="64" t="s">
        <v>122</v>
      </c>
      <c r="C38" s="62" t="s">
        <v>79</v>
      </c>
      <c r="D38" s="66">
        <v>5</v>
      </c>
      <c r="E38" s="65" t="s">
        <v>103</v>
      </c>
      <c r="F38" s="61">
        <v>397</v>
      </c>
      <c r="G38" s="55"/>
      <c r="H38" s="55"/>
      <c r="I38" s="56" t="s">
        <v>38</v>
      </c>
      <c r="J38" s="57">
        <f t="shared" si="0"/>
        <v>1</v>
      </c>
      <c r="K38" s="55" t="s">
        <v>39</v>
      </c>
      <c r="L38" s="55" t="s">
        <v>4</v>
      </c>
      <c r="M38" s="58"/>
      <c r="N38" s="55"/>
      <c r="O38" s="55"/>
      <c r="P38" s="59"/>
      <c r="Q38" s="55"/>
      <c r="R38" s="55"/>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60">
        <f t="shared" si="1"/>
        <v>1985</v>
      </c>
      <c r="BB38" s="54">
        <f t="shared" si="2"/>
        <v>1985</v>
      </c>
      <c r="BC38" s="41" t="str">
        <f t="shared" si="3"/>
        <v>INR  One Thousand Nine Hundred &amp; Eighty Five  Only</v>
      </c>
      <c r="IA38" s="22">
        <v>1.25</v>
      </c>
      <c r="IB38" s="22" t="s">
        <v>122</v>
      </c>
      <c r="IC38" s="22" t="s">
        <v>79</v>
      </c>
      <c r="ID38" s="22">
        <v>5</v>
      </c>
      <c r="IE38" s="23" t="s">
        <v>103</v>
      </c>
      <c r="IF38" s="23"/>
      <c r="IG38" s="23"/>
      <c r="IH38" s="23"/>
      <c r="II38" s="23"/>
    </row>
    <row r="39" spans="1:243" s="22" customFormat="1" ht="28.5">
      <c r="A39" s="68">
        <v>1.26</v>
      </c>
      <c r="B39" s="64" t="s">
        <v>123</v>
      </c>
      <c r="C39" s="62" t="s">
        <v>80</v>
      </c>
      <c r="D39" s="66">
        <v>20</v>
      </c>
      <c r="E39" s="65" t="s">
        <v>103</v>
      </c>
      <c r="F39" s="61">
        <v>524</v>
      </c>
      <c r="G39" s="55"/>
      <c r="H39" s="55"/>
      <c r="I39" s="56" t="s">
        <v>38</v>
      </c>
      <c r="J39" s="57">
        <f t="shared" si="0"/>
        <v>1</v>
      </c>
      <c r="K39" s="55" t="s">
        <v>39</v>
      </c>
      <c r="L39" s="55" t="s">
        <v>4</v>
      </c>
      <c r="M39" s="58"/>
      <c r="N39" s="55"/>
      <c r="O39" s="55"/>
      <c r="P39" s="59"/>
      <c r="Q39" s="55"/>
      <c r="R39" s="55"/>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60">
        <f t="shared" si="1"/>
        <v>10480</v>
      </c>
      <c r="BB39" s="54">
        <f t="shared" si="2"/>
        <v>10480</v>
      </c>
      <c r="BC39" s="41" t="str">
        <f t="shared" si="3"/>
        <v>INR  Ten Thousand Four Hundred &amp; Eighty  Only</v>
      </c>
      <c r="IA39" s="22">
        <v>1.26</v>
      </c>
      <c r="IB39" s="22" t="s">
        <v>123</v>
      </c>
      <c r="IC39" s="22" t="s">
        <v>80</v>
      </c>
      <c r="ID39" s="22">
        <v>20</v>
      </c>
      <c r="IE39" s="23" t="s">
        <v>103</v>
      </c>
      <c r="IF39" s="23"/>
      <c r="IG39" s="23"/>
      <c r="IH39" s="23"/>
      <c r="II39" s="23"/>
    </row>
    <row r="40" spans="1:243" s="22" customFormat="1" ht="28.5">
      <c r="A40" s="67">
        <v>1.27</v>
      </c>
      <c r="B40" s="64" t="s">
        <v>124</v>
      </c>
      <c r="C40" s="62" t="s">
        <v>81</v>
      </c>
      <c r="D40" s="66">
        <v>20</v>
      </c>
      <c r="E40" s="65" t="s">
        <v>103</v>
      </c>
      <c r="F40" s="61">
        <v>383</v>
      </c>
      <c r="G40" s="55"/>
      <c r="H40" s="55"/>
      <c r="I40" s="56" t="s">
        <v>38</v>
      </c>
      <c r="J40" s="57">
        <f t="shared" si="0"/>
        <v>1</v>
      </c>
      <c r="K40" s="55" t="s">
        <v>39</v>
      </c>
      <c r="L40" s="55" t="s">
        <v>4</v>
      </c>
      <c r="M40" s="58"/>
      <c r="N40" s="55"/>
      <c r="O40" s="55"/>
      <c r="P40" s="59"/>
      <c r="Q40" s="55"/>
      <c r="R40" s="55"/>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60">
        <f t="shared" si="1"/>
        <v>7660</v>
      </c>
      <c r="BB40" s="54">
        <f t="shared" si="2"/>
        <v>7660</v>
      </c>
      <c r="BC40" s="41" t="str">
        <f t="shared" si="3"/>
        <v>INR  Seven Thousand Six Hundred &amp; Sixty  Only</v>
      </c>
      <c r="IA40" s="22">
        <v>1.27</v>
      </c>
      <c r="IB40" s="22" t="s">
        <v>124</v>
      </c>
      <c r="IC40" s="22" t="s">
        <v>81</v>
      </c>
      <c r="ID40" s="22">
        <v>20</v>
      </c>
      <c r="IE40" s="23" t="s">
        <v>103</v>
      </c>
      <c r="IF40" s="23"/>
      <c r="IG40" s="23"/>
      <c r="IH40" s="23"/>
      <c r="II40" s="23"/>
    </row>
    <row r="41" spans="1:243" s="22" customFormat="1" ht="28.5">
      <c r="A41" s="67">
        <v>1.28</v>
      </c>
      <c r="B41" s="64" t="s">
        <v>125</v>
      </c>
      <c r="C41" s="62" t="s">
        <v>82</v>
      </c>
      <c r="D41" s="66">
        <v>20</v>
      </c>
      <c r="E41" s="65" t="s">
        <v>103</v>
      </c>
      <c r="F41" s="61">
        <v>374</v>
      </c>
      <c r="G41" s="55"/>
      <c r="H41" s="55"/>
      <c r="I41" s="56" t="s">
        <v>38</v>
      </c>
      <c r="J41" s="57">
        <f t="shared" si="0"/>
        <v>1</v>
      </c>
      <c r="K41" s="55" t="s">
        <v>39</v>
      </c>
      <c r="L41" s="55" t="s">
        <v>4</v>
      </c>
      <c r="M41" s="58"/>
      <c r="N41" s="55"/>
      <c r="O41" s="55"/>
      <c r="P41" s="59"/>
      <c r="Q41" s="55"/>
      <c r="R41" s="55"/>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60">
        <f t="shared" si="1"/>
        <v>7480</v>
      </c>
      <c r="BB41" s="54">
        <f t="shared" si="2"/>
        <v>7480</v>
      </c>
      <c r="BC41" s="41" t="str">
        <f t="shared" si="3"/>
        <v>INR  Seven Thousand Four Hundred &amp; Eighty  Only</v>
      </c>
      <c r="IA41" s="22">
        <v>1.28</v>
      </c>
      <c r="IB41" s="22" t="s">
        <v>125</v>
      </c>
      <c r="IC41" s="22" t="s">
        <v>82</v>
      </c>
      <c r="ID41" s="22">
        <v>20</v>
      </c>
      <c r="IE41" s="23" t="s">
        <v>103</v>
      </c>
      <c r="IF41" s="23"/>
      <c r="IG41" s="23"/>
      <c r="IH41" s="23"/>
      <c r="II41" s="23"/>
    </row>
    <row r="42" spans="1:243" s="22" customFormat="1" ht="28.5">
      <c r="A42" s="68">
        <v>1.29</v>
      </c>
      <c r="B42" s="64" t="s">
        <v>126</v>
      </c>
      <c r="C42" s="62" t="s">
        <v>83</v>
      </c>
      <c r="D42" s="66">
        <v>60</v>
      </c>
      <c r="E42" s="65" t="s">
        <v>103</v>
      </c>
      <c r="F42" s="61">
        <v>78</v>
      </c>
      <c r="G42" s="55"/>
      <c r="H42" s="55"/>
      <c r="I42" s="56" t="s">
        <v>38</v>
      </c>
      <c r="J42" s="57">
        <f t="shared" si="0"/>
        <v>1</v>
      </c>
      <c r="K42" s="55" t="s">
        <v>39</v>
      </c>
      <c r="L42" s="55" t="s">
        <v>4</v>
      </c>
      <c r="M42" s="58"/>
      <c r="N42" s="55"/>
      <c r="O42" s="55"/>
      <c r="P42" s="59"/>
      <c r="Q42" s="55"/>
      <c r="R42" s="55"/>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60">
        <f t="shared" si="1"/>
        <v>4680</v>
      </c>
      <c r="BB42" s="54">
        <f t="shared" si="2"/>
        <v>4680</v>
      </c>
      <c r="BC42" s="41" t="str">
        <f t="shared" si="3"/>
        <v>INR  Four Thousand Six Hundred &amp; Eighty  Only</v>
      </c>
      <c r="IA42" s="22">
        <v>1.29</v>
      </c>
      <c r="IB42" s="22" t="s">
        <v>126</v>
      </c>
      <c r="IC42" s="22" t="s">
        <v>83</v>
      </c>
      <c r="ID42" s="22">
        <v>60</v>
      </c>
      <c r="IE42" s="23" t="s">
        <v>103</v>
      </c>
      <c r="IF42" s="23"/>
      <c r="IG42" s="23"/>
      <c r="IH42" s="23"/>
      <c r="II42" s="23"/>
    </row>
    <row r="43" spans="1:243" s="22" customFormat="1" ht="28.5">
      <c r="A43" s="67">
        <v>1.3</v>
      </c>
      <c r="B43" s="64" t="s">
        <v>127</v>
      </c>
      <c r="C43" s="62" t="s">
        <v>84</v>
      </c>
      <c r="D43" s="66">
        <v>30</v>
      </c>
      <c r="E43" s="65" t="s">
        <v>103</v>
      </c>
      <c r="F43" s="61">
        <v>173</v>
      </c>
      <c r="G43" s="55"/>
      <c r="H43" s="55"/>
      <c r="I43" s="56" t="s">
        <v>38</v>
      </c>
      <c r="J43" s="57">
        <f t="shared" si="0"/>
        <v>1</v>
      </c>
      <c r="K43" s="55" t="s">
        <v>39</v>
      </c>
      <c r="L43" s="55" t="s">
        <v>4</v>
      </c>
      <c r="M43" s="58"/>
      <c r="N43" s="55"/>
      <c r="O43" s="55"/>
      <c r="P43" s="59"/>
      <c r="Q43" s="55"/>
      <c r="R43" s="55"/>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60">
        <f t="shared" si="1"/>
        <v>5190</v>
      </c>
      <c r="BB43" s="54">
        <f t="shared" si="2"/>
        <v>5190</v>
      </c>
      <c r="BC43" s="41" t="str">
        <f t="shared" si="3"/>
        <v>INR  Five Thousand One Hundred &amp; Ninety  Only</v>
      </c>
      <c r="IA43" s="22">
        <v>1.3</v>
      </c>
      <c r="IB43" s="22" t="s">
        <v>127</v>
      </c>
      <c r="IC43" s="22" t="s">
        <v>84</v>
      </c>
      <c r="ID43" s="22">
        <v>30</v>
      </c>
      <c r="IE43" s="23" t="s">
        <v>103</v>
      </c>
      <c r="IF43" s="23"/>
      <c r="IG43" s="23"/>
      <c r="IH43" s="23"/>
      <c r="II43" s="23"/>
    </row>
    <row r="44" spans="1:243" s="22" customFormat="1" ht="28.5">
      <c r="A44" s="67">
        <v>1.31</v>
      </c>
      <c r="B44" s="64" t="s">
        <v>128</v>
      </c>
      <c r="C44" s="62" t="s">
        <v>85</v>
      </c>
      <c r="D44" s="66">
        <v>25</v>
      </c>
      <c r="E44" s="65" t="s">
        <v>103</v>
      </c>
      <c r="F44" s="61">
        <v>151</v>
      </c>
      <c r="G44" s="55"/>
      <c r="H44" s="55"/>
      <c r="I44" s="56" t="s">
        <v>38</v>
      </c>
      <c r="J44" s="57">
        <f t="shared" si="0"/>
        <v>1</v>
      </c>
      <c r="K44" s="55" t="s">
        <v>39</v>
      </c>
      <c r="L44" s="55" t="s">
        <v>4</v>
      </c>
      <c r="M44" s="58"/>
      <c r="N44" s="55"/>
      <c r="O44" s="55"/>
      <c r="P44" s="59"/>
      <c r="Q44" s="55"/>
      <c r="R44" s="55"/>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60">
        <f t="shared" si="1"/>
        <v>3775</v>
      </c>
      <c r="BB44" s="54">
        <f t="shared" si="2"/>
        <v>3775</v>
      </c>
      <c r="BC44" s="41" t="str">
        <f t="shared" si="3"/>
        <v>INR  Three Thousand Seven Hundred &amp; Seventy Five  Only</v>
      </c>
      <c r="IA44" s="22">
        <v>1.31</v>
      </c>
      <c r="IB44" s="22" t="s">
        <v>128</v>
      </c>
      <c r="IC44" s="22" t="s">
        <v>85</v>
      </c>
      <c r="ID44" s="22">
        <v>25</v>
      </c>
      <c r="IE44" s="23" t="s">
        <v>103</v>
      </c>
      <c r="IF44" s="23"/>
      <c r="IG44" s="23"/>
      <c r="IH44" s="23"/>
      <c r="II44" s="23"/>
    </row>
    <row r="45" spans="1:243" s="22" customFormat="1" ht="25.5">
      <c r="A45" s="68">
        <v>1.32</v>
      </c>
      <c r="B45" s="64" t="s">
        <v>151</v>
      </c>
      <c r="C45" s="62" t="s">
        <v>86</v>
      </c>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0"/>
      <c r="AY45" s="70"/>
      <c r="AZ45" s="70"/>
      <c r="BA45" s="70"/>
      <c r="BB45" s="70"/>
      <c r="BC45" s="70"/>
      <c r="IA45" s="22">
        <v>1.32</v>
      </c>
      <c r="IB45" s="22" t="s">
        <v>144</v>
      </c>
      <c r="IC45" s="22" t="s">
        <v>86</v>
      </c>
      <c r="IE45" s="23"/>
      <c r="IF45" s="23"/>
      <c r="IG45" s="23"/>
      <c r="IH45" s="23"/>
      <c r="II45" s="23"/>
    </row>
    <row r="46" spans="1:243" s="22" customFormat="1" ht="28.5">
      <c r="A46" s="67">
        <v>1.33</v>
      </c>
      <c r="B46" s="64" t="s">
        <v>129</v>
      </c>
      <c r="C46" s="62" t="s">
        <v>87</v>
      </c>
      <c r="D46" s="65">
        <v>400</v>
      </c>
      <c r="E46" s="65" t="s">
        <v>104</v>
      </c>
      <c r="F46" s="61">
        <v>261</v>
      </c>
      <c r="G46" s="55"/>
      <c r="H46" s="55"/>
      <c r="I46" s="56" t="s">
        <v>38</v>
      </c>
      <c r="J46" s="57">
        <f t="shared" si="0"/>
        <v>1</v>
      </c>
      <c r="K46" s="55" t="s">
        <v>39</v>
      </c>
      <c r="L46" s="55" t="s">
        <v>4</v>
      </c>
      <c r="M46" s="58"/>
      <c r="N46" s="55"/>
      <c r="O46" s="55"/>
      <c r="P46" s="59"/>
      <c r="Q46" s="55"/>
      <c r="R46" s="55"/>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60">
        <f t="shared" si="1"/>
        <v>104400</v>
      </c>
      <c r="BB46" s="54">
        <f t="shared" si="2"/>
        <v>104400</v>
      </c>
      <c r="BC46" s="41" t="str">
        <f t="shared" si="3"/>
        <v>INR  One Lakh Four Thousand Four Hundred    Only</v>
      </c>
      <c r="IA46" s="22">
        <v>1.33</v>
      </c>
      <c r="IB46" s="22" t="s">
        <v>129</v>
      </c>
      <c r="IC46" s="22" t="s">
        <v>87</v>
      </c>
      <c r="ID46" s="22">
        <v>400</v>
      </c>
      <c r="IE46" s="23" t="s">
        <v>104</v>
      </c>
      <c r="IF46" s="23"/>
      <c r="IG46" s="23"/>
      <c r="IH46" s="23"/>
      <c r="II46" s="23"/>
    </row>
    <row r="47" spans="1:243" s="22" customFormat="1" ht="28.5">
      <c r="A47" s="67">
        <v>1.34</v>
      </c>
      <c r="B47" s="64" t="s">
        <v>130</v>
      </c>
      <c r="C47" s="62" t="s">
        <v>88</v>
      </c>
      <c r="D47" s="65">
        <v>50</v>
      </c>
      <c r="E47" s="65" t="s">
        <v>104</v>
      </c>
      <c r="F47" s="61">
        <v>73</v>
      </c>
      <c r="G47" s="55"/>
      <c r="H47" s="55"/>
      <c r="I47" s="56" t="s">
        <v>38</v>
      </c>
      <c r="J47" s="57">
        <f t="shared" si="0"/>
        <v>1</v>
      </c>
      <c r="K47" s="55" t="s">
        <v>39</v>
      </c>
      <c r="L47" s="55" t="s">
        <v>4</v>
      </c>
      <c r="M47" s="58"/>
      <c r="N47" s="55"/>
      <c r="O47" s="55"/>
      <c r="P47" s="59"/>
      <c r="Q47" s="55"/>
      <c r="R47" s="55"/>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60">
        <f t="shared" si="1"/>
        <v>3650</v>
      </c>
      <c r="BB47" s="54">
        <f t="shared" si="2"/>
        <v>3650</v>
      </c>
      <c r="BC47" s="41" t="str">
        <f t="shared" si="3"/>
        <v>INR  Three Thousand Six Hundred &amp; Fifty  Only</v>
      </c>
      <c r="IA47" s="22">
        <v>1.34</v>
      </c>
      <c r="IB47" s="22" t="s">
        <v>130</v>
      </c>
      <c r="IC47" s="22" t="s">
        <v>88</v>
      </c>
      <c r="ID47" s="22">
        <v>50</v>
      </c>
      <c r="IE47" s="23" t="s">
        <v>104</v>
      </c>
      <c r="IF47" s="23"/>
      <c r="IG47" s="23"/>
      <c r="IH47" s="23"/>
      <c r="II47" s="23"/>
    </row>
    <row r="48" spans="1:243" s="22" customFormat="1" ht="28.5">
      <c r="A48" s="68">
        <v>1.35</v>
      </c>
      <c r="B48" s="64" t="s">
        <v>131</v>
      </c>
      <c r="C48" s="62" t="s">
        <v>89</v>
      </c>
      <c r="D48" s="65">
        <v>25</v>
      </c>
      <c r="E48" s="65" t="s">
        <v>104</v>
      </c>
      <c r="F48" s="61">
        <v>68</v>
      </c>
      <c r="G48" s="55"/>
      <c r="H48" s="55"/>
      <c r="I48" s="56" t="s">
        <v>38</v>
      </c>
      <c r="J48" s="57">
        <f t="shared" si="0"/>
        <v>1</v>
      </c>
      <c r="K48" s="55" t="s">
        <v>39</v>
      </c>
      <c r="L48" s="55" t="s">
        <v>4</v>
      </c>
      <c r="M48" s="58"/>
      <c r="N48" s="55"/>
      <c r="O48" s="55"/>
      <c r="P48" s="59"/>
      <c r="Q48" s="55"/>
      <c r="R48" s="55"/>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60">
        <f t="shared" si="1"/>
        <v>1700</v>
      </c>
      <c r="BB48" s="54">
        <f t="shared" si="2"/>
        <v>1700</v>
      </c>
      <c r="BC48" s="41" t="str">
        <f t="shared" si="3"/>
        <v>INR  One Thousand Seven Hundred    Only</v>
      </c>
      <c r="IA48" s="22">
        <v>1.35</v>
      </c>
      <c r="IB48" s="22" t="s">
        <v>131</v>
      </c>
      <c r="IC48" s="22" t="s">
        <v>89</v>
      </c>
      <c r="ID48" s="22">
        <v>25</v>
      </c>
      <c r="IE48" s="23" t="s">
        <v>104</v>
      </c>
      <c r="IF48" s="23"/>
      <c r="IG48" s="23"/>
      <c r="IH48" s="23"/>
      <c r="II48" s="23"/>
    </row>
    <row r="49" spans="1:243" s="22" customFormat="1" ht="28.5">
      <c r="A49" s="67">
        <v>1.36</v>
      </c>
      <c r="B49" s="64" t="s">
        <v>132</v>
      </c>
      <c r="C49" s="62" t="s">
        <v>90</v>
      </c>
      <c r="D49" s="65">
        <v>25</v>
      </c>
      <c r="E49" s="65" t="s">
        <v>104</v>
      </c>
      <c r="F49" s="61">
        <v>60</v>
      </c>
      <c r="G49" s="55"/>
      <c r="H49" s="55"/>
      <c r="I49" s="56" t="s">
        <v>38</v>
      </c>
      <c r="J49" s="57">
        <f t="shared" si="0"/>
        <v>1</v>
      </c>
      <c r="K49" s="55" t="s">
        <v>39</v>
      </c>
      <c r="L49" s="55" t="s">
        <v>4</v>
      </c>
      <c r="M49" s="58"/>
      <c r="N49" s="55"/>
      <c r="O49" s="55"/>
      <c r="P49" s="59"/>
      <c r="Q49" s="55"/>
      <c r="R49" s="55"/>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60">
        <f t="shared" si="1"/>
        <v>1500</v>
      </c>
      <c r="BB49" s="54">
        <f t="shared" si="2"/>
        <v>1500</v>
      </c>
      <c r="BC49" s="41" t="str">
        <f t="shared" si="3"/>
        <v>INR  One Thousand Five Hundred    Only</v>
      </c>
      <c r="IA49" s="22">
        <v>1.36</v>
      </c>
      <c r="IB49" s="22" t="s">
        <v>132</v>
      </c>
      <c r="IC49" s="22" t="s">
        <v>90</v>
      </c>
      <c r="ID49" s="22">
        <v>25</v>
      </c>
      <c r="IE49" s="23" t="s">
        <v>104</v>
      </c>
      <c r="IF49" s="23"/>
      <c r="IG49" s="23"/>
      <c r="IH49" s="23"/>
      <c r="II49" s="23"/>
    </row>
    <row r="50" spans="1:243" s="22" customFormat="1" ht="28.5" customHeight="1">
      <c r="A50" s="67">
        <v>1.37</v>
      </c>
      <c r="B50" s="64" t="s">
        <v>150</v>
      </c>
      <c r="C50" s="62" t="s">
        <v>91</v>
      </c>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0"/>
      <c r="IA50" s="22">
        <v>1.37</v>
      </c>
      <c r="IB50" s="22" t="s">
        <v>145</v>
      </c>
      <c r="IC50" s="22" t="s">
        <v>91</v>
      </c>
      <c r="IE50" s="23"/>
      <c r="IF50" s="23"/>
      <c r="IG50" s="23"/>
      <c r="IH50" s="23"/>
      <c r="II50" s="23"/>
    </row>
    <row r="51" spans="1:243" s="22" customFormat="1" ht="28.5">
      <c r="A51" s="68">
        <v>1.38</v>
      </c>
      <c r="B51" s="64" t="s">
        <v>129</v>
      </c>
      <c r="C51" s="62" t="s">
        <v>92</v>
      </c>
      <c r="D51" s="65">
        <v>75</v>
      </c>
      <c r="E51" s="65" t="s">
        <v>104</v>
      </c>
      <c r="F51" s="61">
        <v>269</v>
      </c>
      <c r="G51" s="55"/>
      <c r="H51" s="55"/>
      <c r="I51" s="56" t="s">
        <v>38</v>
      </c>
      <c r="J51" s="57">
        <f t="shared" si="0"/>
        <v>1</v>
      </c>
      <c r="K51" s="55" t="s">
        <v>39</v>
      </c>
      <c r="L51" s="55" t="s">
        <v>4</v>
      </c>
      <c r="M51" s="58"/>
      <c r="N51" s="55"/>
      <c r="O51" s="55"/>
      <c r="P51" s="59"/>
      <c r="Q51" s="55"/>
      <c r="R51" s="55"/>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60">
        <f t="shared" si="1"/>
        <v>20175</v>
      </c>
      <c r="BB51" s="54">
        <f t="shared" si="2"/>
        <v>20175</v>
      </c>
      <c r="BC51" s="41" t="str">
        <f t="shared" si="3"/>
        <v>INR  Twenty Thousand One Hundred &amp; Seventy Five  Only</v>
      </c>
      <c r="IA51" s="22">
        <v>1.38</v>
      </c>
      <c r="IB51" s="22" t="s">
        <v>129</v>
      </c>
      <c r="IC51" s="22" t="s">
        <v>92</v>
      </c>
      <c r="ID51" s="22">
        <v>75</v>
      </c>
      <c r="IE51" s="23" t="s">
        <v>104</v>
      </c>
      <c r="IF51" s="23"/>
      <c r="IG51" s="23"/>
      <c r="IH51" s="23"/>
      <c r="II51" s="23"/>
    </row>
    <row r="52" spans="1:243" s="22" customFormat="1" ht="15.75">
      <c r="A52" s="67">
        <v>1.39</v>
      </c>
      <c r="B52" s="64" t="s">
        <v>130</v>
      </c>
      <c r="C52" s="62" t="s">
        <v>93</v>
      </c>
      <c r="D52" s="65">
        <v>10</v>
      </c>
      <c r="E52" s="65" t="s">
        <v>104</v>
      </c>
      <c r="F52" s="61">
        <v>81</v>
      </c>
      <c r="G52" s="55"/>
      <c r="H52" s="55"/>
      <c r="I52" s="56" t="s">
        <v>38</v>
      </c>
      <c r="J52" s="57">
        <f t="shared" si="0"/>
        <v>1</v>
      </c>
      <c r="K52" s="55" t="s">
        <v>39</v>
      </c>
      <c r="L52" s="55" t="s">
        <v>4</v>
      </c>
      <c r="M52" s="58"/>
      <c r="N52" s="55"/>
      <c r="O52" s="55"/>
      <c r="P52" s="59"/>
      <c r="Q52" s="55"/>
      <c r="R52" s="55"/>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60">
        <f t="shared" si="1"/>
        <v>810</v>
      </c>
      <c r="BB52" s="54">
        <f t="shared" si="2"/>
        <v>810</v>
      </c>
      <c r="BC52" s="41" t="str">
        <f t="shared" si="3"/>
        <v>INR  Eight Hundred &amp; Ten  Only</v>
      </c>
      <c r="IA52" s="22">
        <v>1.39</v>
      </c>
      <c r="IB52" s="22" t="s">
        <v>130</v>
      </c>
      <c r="IC52" s="22" t="s">
        <v>93</v>
      </c>
      <c r="ID52" s="22">
        <v>10</v>
      </c>
      <c r="IE52" s="23" t="s">
        <v>104</v>
      </c>
      <c r="IF52" s="23"/>
      <c r="IG52" s="23"/>
      <c r="IH52" s="23"/>
      <c r="II52" s="23"/>
    </row>
    <row r="53" spans="1:243" s="22" customFormat="1" ht="28.5">
      <c r="A53" s="67">
        <v>1.4</v>
      </c>
      <c r="B53" s="64" t="s">
        <v>131</v>
      </c>
      <c r="C53" s="62" t="s">
        <v>94</v>
      </c>
      <c r="D53" s="65">
        <v>5</v>
      </c>
      <c r="E53" s="65" t="s">
        <v>104</v>
      </c>
      <c r="F53" s="61">
        <v>76</v>
      </c>
      <c r="G53" s="55"/>
      <c r="H53" s="55"/>
      <c r="I53" s="56" t="s">
        <v>38</v>
      </c>
      <c r="J53" s="57">
        <f t="shared" si="0"/>
        <v>1</v>
      </c>
      <c r="K53" s="55" t="s">
        <v>39</v>
      </c>
      <c r="L53" s="55" t="s">
        <v>4</v>
      </c>
      <c r="M53" s="58"/>
      <c r="N53" s="55"/>
      <c r="O53" s="55"/>
      <c r="P53" s="59"/>
      <c r="Q53" s="55"/>
      <c r="R53" s="55"/>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60">
        <f t="shared" si="1"/>
        <v>380</v>
      </c>
      <c r="BB53" s="54">
        <f t="shared" si="2"/>
        <v>380</v>
      </c>
      <c r="BC53" s="41" t="str">
        <f t="shared" si="3"/>
        <v>INR  Three Hundred &amp; Eighty  Only</v>
      </c>
      <c r="IA53" s="22">
        <v>1.4</v>
      </c>
      <c r="IB53" s="22" t="s">
        <v>131</v>
      </c>
      <c r="IC53" s="22" t="s">
        <v>94</v>
      </c>
      <c r="ID53" s="22">
        <v>5</v>
      </c>
      <c r="IE53" s="23" t="s">
        <v>104</v>
      </c>
      <c r="IF53" s="23"/>
      <c r="IG53" s="23"/>
      <c r="IH53" s="23"/>
      <c r="II53" s="23"/>
    </row>
    <row r="54" spans="1:243" s="22" customFormat="1" ht="15.75">
      <c r="A54" s="68">
        <v>1.41</v>
      </c>
      <c r="B54" s="64" t="s">
        <v>132</v>
      </c>
      <c r="C54" s="62" t="s">
        <v>95</v>
      </c>
      <c r="D54" s="65">
        <v>10</v>
      </c>
      <c r="E54" s="65" t="s">
        <v>104</v>
      </c>
      <c r="F54" s="61">
        <v>68</v>
      </c>
      <c r="G54" s="55"/>
      <c r="H54" s="55"/>
      <c r="I54" s="56" t="s">
        <v>38</v>
      </c>
      <c r="J54" s="57">
        <f t="shared" si="0"/>
        <v>1</v>
      </c>
      <c r="K54" s="55" t="s">
        <v>39</v>
      </c>
      <c r="L54" s="55" t="s">
        <v>4</v>
      </c>
      <c r="M54" s="58"/>
      <c r="N54" s="55"/>
      <c r="O54" s="55"/>
      <c r="P54" s="59"/>
      <c r="Q54" s="55"/>
      <c r="R54" s="55"/>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60">
        <f t="shared" si="1"/>
        <v>680</v>
      </c>
      <c r="BB54" s="54">
        <f t="shared" si="2"/>
        <v>680</v>
      </c>
      <c r="BC54" s="41" t="str">
        <f t="shared" si="3"/>
        <v>INR  Six Hundred &amp; Eighty  Only</v>
      </c>
      <c r="IA54" s="22">
        <v>1.41</v>
      </c>
      <c r="IB54" s="22" t="s">
        <v>132</v>
      </c>
      <c r="IC54" s="22" t="s">
        <v>95</v>
      </c>
      <c r="ID54" s="22">
        <v>10</v>
      </c>
      <c r="IE54" s="23" t="s">
        <v>104</v>
      </c>
      <c r="IF54" s="23"/>
      <c r="IG54" s="23"/>
      <c r="IH54" s="23"/>
      <c r="II54" s="23"/>
    </row>
    <row r="55" spans="1:243" s="22" customFormat="1" ht="38.25">
      <c r="A55" s="67">
        <v>1.42</v>
      </c>
      <c r="B55" s="64" t="s">
        <v>133</v>
      </c>
      <c r="C55" s="62" t="s">
        <v>96</v>
      </c>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IA55" s="22">
        <v>1.42</v>
      </c>
      <c r="IB55" s="22" t="s">
        <v>133</v>
      </c>
      <c r="IC55" s="22" t="s">
        <v>96</v>
      </c>
      <c r="IE55" s="23"/>
      <c r="IF55" s="23"/>
      <c r="IG55" s="23"/>
      <c r="IH55" s="23"/>
      <c r="II55" s="23"/>
    </row>
    <row r="56" spans="1:243" s="22" customFormat="1" ht="42.75">
      <c r="A56" s="67">
        <v>1.43</v>
      </c>
      <c r="B56" s="64" t="s">
        <v>134</v>
      </c>
      <c r="C56" s="62" t="s">
        <v>97</v>
      </c>
      <c r="D56" s="65">
        <v>25</v>
      </c>
      <c r="E56" s="65" t="s">
        <v>139</v>
      </c>
      <c r="F56" s="61">
        <v>635.82</v>
      </c>
      <c r="G56" s="55"/>
      <c r="H56" s="55"/>
      <c r="I56" s="56" t="s">
        <v>38</v>
      </c>
      <c r="J56" s="57">
        <f t="shared" si="0"/>
        <v>1</v>
      </c>
      <c r="K56" s="55" t="s">
        <v>39</v>
      </c>
      <c r="L56" s="55" t="s">
        <v>4</v>
      </c>
      <c r="M56" s="58"/>
      <c r="N56" s="55"/>
      <c r="O56" s="55"/>
      <c r="P56" s="59"/>
      <c r="Q56" s="55"/>
      <c r="R56" s="55"/>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60">
        <f t="shared" si="1"/>
        <v>15895.5</v>
      </c>
      <c r="BB56" s="54">
        <f t="shared" si="2"/>
        <v>15895.5</v>
      </c>
      <c r="BC56" s="41" t="str">
        <f t="shared" si="3"/>
        <v>INR  Fifteen Thousand Eight Hundred &amp; Ninety Five  and Paise Fifty Only</v>
      </c>
      <c r="IA56" s="22">
        <v>1.43</v>
      </c>
      <c r="IB56" s="22" t="s">
        <v>134</v>
      </c>
      <c r="IC56" s="22" t="s">
        <v>97</v>
      </c>
      <c r="ID56" s="22">
        <v>25</v>
      </c>
      <c r="IE56" s="23" t="s">
        <v>139</v>
      </c>
      <c r="IF56" s="23"/>
      <c r="IG56" s="23"/>
      <c r="IH56" s="23"/>
      <c r="II56" s="23"/>
    </row>
    <row r="57" spans="1:243" s="22" customFormat="1" ht="42.75">
      <c r="A57" s="68">
        <v>1.44</v>
      </c>
      <c r="B57" s="64" t="s">
        <v>135</v>
      </c>
      <c r="C57" s="62" t="s">
        <v>98</v>
      </c>
      <c r="D57" s="65">
        <v>25</v>
      </c>
      <c r="E57" s="65" t="s">
        <v>139</v>
      </c>
      <c r="F57" s="61">
        <v>783.17</v>
      </c>
      <c r="G57" s="55"/>
      <c r="H57" s="55"/>
      <c r="I57" s="56" t="s">
        <v>38</v>
      </c>
      <c r="J57" s="57">
        <f t="shared" si="0"/>
        <v>1</v>
      </c>
      <c r="K57" s="55" t="s">
        <v>39</v>
      </c>
      <c r="L57" s="55" t="s">
        <v>4</v>
      </c>
      <c r="M57" s="58"/>
      <c r="N57" s="55"/>
      <c r="O57" s="55"/>
      <c r="P57" s="59"/>
      <c r="Q57" s="55"/>
      <c r="R57" s="55"/>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c r="BA57" s="60">
        <f t="shared" si="1"/>
        <v>19579.25</v>
      </c>
      <c r="BB57" s="54">
        <f t="shared" si="2"/>
        <v>19579.25</v>
      </c>
      <c r="BC57" s="41" t="str">
        <f t="shared" si="3"/>
        <v>INR  Nineteen Thousand Five Hundred &amp; Seventy Nine  and Paise Twenty Five Only</v>
      </c>
      <c r="IA57" s="22">
        <v>1.44</v>
      </c>
      <c r="IB57" s="22" t="s">
        <v>135</v>
      </c>
      <c r="IC57" s="22" t="s">
        <v>98</v>
      </c>
      <c r="ID57" s="22">
        <v>25</v>
      </c>
      <c r="IE57" s="23" t="s">
        <v>139</v>
      </c>
      <c r="IF57" s="23"/>
      <c r="IG57" s="23"/>
      <c r="IH57" s="23"/>
      <c r="II57" s="23"/>
    </row>
    <row r="58" spans="1:243" s="22" customFormat="1" ht="38.25">
      <c r="A58" s="67">
        <v>1.45</v>
      </c>
      <c r="B58" s="64" t="s">
        <v>136</v>
      </c>
      <c r="C58" s="62" t="s">
        <v>99</v>
      </c>
      <c r="D58" s="65">
        <v>4650</v>
      </c>
      <c r="E58" s="65" t="s">
        <v>139</v>
      </c>
      <c r="F58" s="61">
        <v>19</v>
      </c>
      <c r="G58" s="55"/>
      <c r="H58" s="55"/>
      <c r="I58" s="56" t="s">
        <v>38</v>
      </c>
      <c r="J58" s="57">
        <f t="shared" si="0"/>
        <v>1</v>
      </c>
      <c r="K58" s="55" t="s">
        <v>39</v>
      </c>
      <c r="L58" s="55" t="s">
        <v>4</v>
      </c>
      <c r="M58" s="58"/>
      <c r="N58" s="55"/>
      <c r="O58" s="55"/>
      <c r="P58" s="59"/>
      <c r="Q58" s="55"/>
      <c r="R58" s="55"/>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60">
        <f t="shared" si="1"/>
        <v>88350</v>
      </c>
      <c r="BB58" s="54">
        <f t="shared" si="2"/>
        <v>88350</v>
      </c>
      <c r="BC58" s="41" t="str">
        <f t="shared" si="3"/>
        <v>INR  Eighty Eight Thousand Three Hundred &amp; Fifty  Only</v>
      </c>
      <c r="IA58" s="22">
        <v>1.45</v>
      </c>
      <c r="IB58" s="22" t="s">
        <v>136</v>
      </c>
      <c r="IC58" s="22" t="s">
        <v>99</v>
      </c>
      <c r="ID58" s="22">
        <v>4650</v>
      </c>
      <c r="IE58" s="23" t="s">
        <v>139</v>
      </c>
      <c r="IF58" s="23"/>
      <c r="IG58" s="23"/>
      <c r="IH58" s="23"/>
      <c r="II58" s="23"/>
    </row>
    <row r="59" spans="1:243" s="22" customFormat="1" ht="51">
      <c r="A59" s="67">
        <v>1.46</v>
      </c>
      <c r="B59" s="64" t="s">
        <v>137</v>
      </c>
      <c r="C59" s="62" t="s">
        <v>100</v>
      </c>
      <c r="D59" s="65">
        <v>2</v>
      </c>
      <c r="E59" s="65" t="s">
        <v>103</v>
      </c>
      <c r="F59" s="61">
        <v>175</v>
      </c>
      <c r="G59" s="55"/>
      <c r="H59" s="55"/>
      <c r="I59" s="56" t="s">
        <v>38</v>
      </c>
      <c r="J59" s="57">
        <f t="shared" si="0"/>
        <v>1</v>
      </c>
      <c r="K59" s="55" t="s">
        <v>39</v>
      </c>
      <c r="L59" s="55" t="s">
        <v>4</v>
      </c>
      <c r="M59" s="58"/>
      <c r="N59" s="55"/>
      <c r="O59" s="55"/>
      <c r="P59" s="59"/>
      <c r="Q59" s="55"/>
      <c r="R59" s="55"/>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60">
        <f t="shared" si="1"/>
        <v>350</v>
      </c>
      <c r="BB59" s="54">
        <f t="shared" si="2"/>
        <v>350</v>
      </c>
      <c r="BC59" s="41" t="str">
        <f t="shared" si="3"/>
        <v>INR  Three Hundred &amp; Fifty  Only</v>
      </c>
      <c r="IA59" s="22">
        <v>1.46</v>
      </c>
      <c r="IB59" s="22" t="s">
        <v>137</v>
      </c>
      <c r="IC59" s="22" t="s">
        <v>100</v>
      </c>
      <c r="ID59" s="22">
        <v>2</v>
      </c>
      <c r="IE59" s="23" t="s">
        <v>103</v>
      </c>
      <c r="IF59" s="23"/>
      <c r="IG59" s="23"/>
      <c r="IH59" s="23"/>
      <c r="II59" s="23"/>
    </row>
    <row r="60" spans="1:243" s="22" customFormat="1" ht="38.25">
      <c r="A60" s="68">
        <v>1.47</v>
      </c>
      <c r="B60" s="69" t="s">
        <v>138</v>
      </c>
      <c r="C60" s="62" t="s">
        <v>101</v>
      </c>
      <c r="D60" s="66">
        <v>110</v>
      </c>
      <c r="E60" s="65" t="s">
        <v>103</v>
      </c>
      <c r="F60" s="61">
        <v>89</v>
      </c>
      <c r="G60" s="55"/>
      <c r="H60" s="55"/>
      <c r="I60" s="56" t="s">
        <v>38</v>
      </c>
      <c r="J60" s="57">
        <f t="shared" si="0"/>
        <v>1</v>
      </c>
      <c r="K60" s="55" t="s">
        <v>39</v>
      </c>
      <c r="L60" s="55" t="s">
        <v>4</v>
      </c>
      <c r="M60" s="58"/>
      <c r="N60" s="55"/>
      <c r="O60" s="55"/>
      <c r="P60" s="59"/>
      <c r="Q60" s="55"/>
      <c r="R60" s="55"/>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60">
        <f t="shared" si="1"/>
        <v>9790</v>
      </c>
      <c r="BB60" s="54">
        <f t="shared" si="2"/>
        <v>9790</v>
      </c>
      <c r="BC60" s="41" t="str">
        <f t="shared" si="3"/>
        <v>INR  Nine Thousand Seven Hundred &amp; Ninety  Only</v>
      </c>
      <c r="IA60" s="22">
        <v>1.47</v>
      </c>
      <c r="IB60" s="22" t="s">
        <v>146</v>
      </c>
      <c r="IC60" s="22" t="s">
        <v>101</v>
      </c>
      <c r="ID60" s="22">
        <v>110</v>
      </c>
      <c r="IE60" s="23" t="s">
        <v>103</v>
      </c>
      <c r="IF60" s="23"/>
      <c r="IG60" s="23"/>
      <c r="IH60" s="23"/>
      <c r="II60" s="23"/>
    </row>
    <row r="61" spans="1:55" ht="42.75">
      <c r="A61" s="51" t="s">
        <v>46</v>
      </c>
      <c r="B61" s="52"/>
      <c r="C61" s="53"/>
      <c r="D61" s="37"/>
      <c r="E61" s="37"/>
      <c r="F61" s="37"/>
      <c r="G61" s="37"/>
      <c r="H61" s="43"/>
      <c r="I61" s="43"/>
      <c r="J61" s="43"/>
      <c r="K61" s="43"/>
      <c r="L61" s="44"/>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45">
        <f>ROUND(SUM(BA14:BA60),0)</f>
        <v>657832</v>
      </c>
      <c r="BB61" s="46">
        <f>SUM(BB14:BB60)</f>
        <v>657832.28</v>
      </c>
      <c r="BC61" s="63" t="str">
        <f>SpellNumber(L61,BB61)</f>
        <v>  Six Lakh Fifty Seven Thousand Eight Hundred &amp; Thirty Two  and Paise Twenty Eight Only</v>
      </c>
    </row>
    <row r="62" spans="1:55" ht="36.75" customHeight="1">
      <c r="A62" s="25" t="s">
        <v>47</v>
      </c>
      <c r="B62" s="26"/>
      <c r="C62" s="27"/>
      <c r="D62" s="28"/>
      <c r="E62" s="38" t="s">
        <v>52</v>
      </c>
      <c r="F62" s="39"/>
      <c r="G62" s="29"/>
      <c r="H62" s="30"/>
      <c r="I62" s="30"/>
      <c r="J62" s="30"/>
      <c r="K62" s="31"/>
      <c r="L62" s="32"/>
      <c r="M62" s="33"/>
      <c r="N62" s="34"/>
      <c r="O62" s="22"/>
      <c r="P62" s="22"/>
      <c r="Q62" s="22"/>
      <c r="R62" s="22"/>
      <c r="S62" s="22"/>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5">
        <f>IF(ISBLANK(F62),0,IF(E62="Excess (+)",ROUND(BA61+(BA61*F62),0),IF(E62="Less (-)",ROUND(BA61+(BA61*F62*(-1)),0),IF(E62="At Par",BA61,0))))</f>
        <v>0</v>
      </c>
      <c r="BB62" s="36">
        <f>ROUND(BA62,0)</f>
        <v>0</v>
      </c>
      <c r="BC62" s="21" t="str">
        <f>SpellNumber($E$2,BB62)</f>
        <v>INR Zero Only</v>
      </c>
    </row>
    <row r="63" spans="1:55" ht="33.75" customHeight="1">
      <c r="A63" s="24" t="s">
        <v>48</v>
      </c>
      <c r="B63" s="24"/>
      <c r="C63" s="71" t="str">
        <f>SpellNumber($E$2,BB62)</f>
        <v>INR Zero Only</v>
      </c>
      <c r="D63" s="71"/>
      <c r="E63" s="71"/>
      <c r="F63" s="71"/>
      <c r="G63" s="71"/>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1"/>
      <c r="BC63" s="71"/>
    </row>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400" ht="15"/>
    <row r="401" ht="15"/>
    <row r="402" ht="15"/>
    <row r="403" ht="15"/>
    <row r="405" ht="15"/>
    <row r="406" ht="15"/>
    <row r="407" ht="15"/>
    <row r="409" ht="15"/>
    <row r="411" ht="15"/>
    <row r="412" ht="15"/>
    <row r="413" ht="15"/>
    <row r="414" ht="15"/>
    <row r="417" ht="15"/>
    <row r="418" ht="15"/>
    <row r="419" ht="15"/>
    <row r="420" ht="15"/>
    <row r="422" ht="15"/>
    <row r="424" ht="15"/>
    <row r="426" ht="15"/>
    <row r="429" ht="15"/>
    <row r="430" ht="15"/>
    <row r="431" ht="15"/>
    <row r="432" ht="15"/>
    <row r="434" ht="15"/>
    <row r="436" ht="15"/>
    <row r="438" ht="15"/>
    <row r="440" ht="15"/>
    <row r="442" ht="15"/>
    <row r="443" ht="15"/>
    <row r="444" ht="15"/>
    <row r="446" ht="15"/>
    <row r="449" ht="15"/>
    <row r="451" ht="15"/>
    <row r="453" ht="15"/>
    <row r="455" ht="15"/>
    <row r="457" ht="15"/>
    <row r="459" ht="15"/>
    <row r="461" ht="15"/>
    <row r="462" ht="15"/>
    <row r="465" ht="15"/>
    <row r="468" ht="15"/>
    <row r="469" ht="15"/>
    <row r="471" ht="15"/>
    <row r="474" ht="15"/>
    <row r="476" ht="15"/>
    <row r="477" ht="15"/>
    <row r="478" ht="15"/>
    <row r="481" ht="15"/>
    <row r="484" ht="15"/>
  </sheetData>
  <sheetProtection password="D850" sheet="1"/>
  <autoFilter ref="A11:BC63"/>
  <mergeCells count="18">
    <mergeCell ref="B8:BC8"/>
    <mergeCell ref="D14:BC14"/>
    <mergeCell ref="D16:BC16"/>
    <mergeCell ref="D18:BC18"/>
    <mergeCell ref="D29:BC29"/>
    <mergeCell ref="D35:BC35"/>
    <mergeCell ref="A9:BC9"/>
    <mergeCell ref="D13:BC13"/>
    <mergeCell ref="D55:BC55"/>
    <mergeCell ref="D23:BC23"/>
    <mergeCell ref="C63:BC63"/>
    <mergeCell ref="A1:L1"/>
    <mergeCell ref="A4:BC4"/>
    <mergeCell ref="A5:BC5"/>
    <mergeCell ref="A6:BC6"/>
    <mergeCell ref="A7:BC7"/>
    <mergeCell ref="D45:BC45"/>
    <mergeCell ref="D50:BC50"/>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62">
      <formula1>IF(E62="Select",-1,IF(E62="At Par",0,0))</formula1>
      <formula2>IF(E62="Select",-1,IF(E62="At Par",0,0.99))</formula2>
    </dataValidation>
    <dataValidation type="list" allowBlank="1" showErrorMessage="1" sqref="E62">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62">
      <formula1>0</formula1>
      <formula2>99.9</formula2>
    </dataValidation>
    <dataValidation type="list" allowBlank="1" showErrorMessage="1" sqref="D13:D14 D55 D18 K19:K22 D23 K24:K28 D29 K30:K34 D35 K36:K44 D45 K46:K49 D50 K51:K54 K56:K60 K15 K17 D16">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56:H60 G19:H22 G24:H28 G30:H34 G36:H44 G46:H49 G51:H54 G15:H15 G17:H17">
      <formula1>0</formula1>
      <formula2>999999999999999</formula2>
    </dataValidation>
    <dataValidation allowBlank="1" showInputMessage="1" showErrorMessage="1" promptTitle="Addition / Deduction" prompt="Please Choose the correct One" sqref="J56:J60 J19:J22 J24:J28 J30:J34 J36:J44 J46:J49 J51:J54 J15 J17">
      <formula1>0</formula1>
      <formula2>0</formula2>
    </dataValidation>
    <dataValidation type="list" showErrorMessage="1" sqref="I56:I60 I19:I22 I24:I28 I30:I34 I36:I44 I46:I49 I51:I54 I15 I17">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56:O60 N19:O22 N24:O28 N30:O34 N36:O44 N46:O49 N51:O54 N15:O15 N17:O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56:R60 R19:R22 R24:R28 R30:R34 R36:R44 R46:R49 R51:R54 R15 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56:Q60 Q19:Q22 Q24:Q28 Q30:Q34 Q36:Q44 Q46:Q49 Q51:Q54 Q15 Q17">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56:M60 M19:M22 M24:M28 M30:M34 M36:M44 M46:M49 M51:M54 M15 M17">
      <formula1>0</formula1>
      <formula2>999999999999999</formula2>
    </dataValidation>
    <dataValidation type="decimal" allowBlank="1" showInputMessage="1" showErrorMessage="1" promptTitle="Quantity" prompt="Please enter the Quantity for this item. " errorTitle="Invalid Entry" error="Only Numeric Values are allowed. " sqref="D56:D60 D19:D22 D24:D28 D30:D34 D36:D44 D46:D49 D51:D54 D15 D17">
      <formula1>0</formula1>
      <formula2>999999999999999</formula2>
    </dataValidation>
    <dataValidation type="decimal" allowBlank="1" showInputMessage="1" showErrorMessage="1" promptTitle="Estimated Rate" prompt="Please enter the Rate for this item. " errorTitle="Invalid Entry" error="Only Numeric Values are allowed. " sqref="F56:F60 F19:F22 F24:F28 F30:F34 F36:F44 F46:F49 F51:F54 F15 F17">
      <formula1>0</formula1>
      <formula2>999999999999999</formula2>
    </dataValidation>
    <dataValidation type="decimal" allowBlank="1" showInputMessage="1" showErrorMessage="1" errorTitle="Invalid Entry" error="Only Numeric Values are allowed. " sqref="A14 A16:A17 A19:A20 A22:A23 A25:A26 A28:A29 A31:A32 A34:A35 A37:A38 A40:A41 A43:A44 A46:A47 A49:A50 A52:A53 A55:A56 A58:A59">
      <formula1>0</formula1>
      <formula2>999999999999999</formula2>
    </dataValidation>
    <dataValidation type="list" allowBlank="1" showInputMessage="1" showErrorMessage="1" sqref="L48 L49 L50 L51 L52 L53 L54 L55 L56 L57 L58 L13 L14 L15 L16 L17 L18 L19 L20 L21 L22 L23 L24 L25 L26 L27 L28 L29 L30 L31 L32 L33 L34 L35 L36 L37 L38 L39 L40 L41 L42 L43 L44 L45 L46 L47 L60 L59">
      <formula1>"INR"</formula1>
    </dataValidation>
    <dataValidation allowBlank="1" showInputMessage="1" showErrorMessage="1" promptTitle="Itemcode/Make" prompt="Please enter text" sqref="C14:C60">
      <formula1>0</formula1>
      <formula2>0</formula2>
    </dataValidation>
  </dataValidations>
  <printOptions/>
  <pageMargins left="0.45" right="0.2" top="0.25" bottom="0.25" header="0.511805555555556" footer="0.511805555555556"/>
  <pageSetup fitToHeight="0" horizontalDpi="300" verticalDpi="300" orientation="portrait" paperSize="9" scale="6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N17" sqref="N17"/>
    </sheetView>
  </sheetViews>
  <sheetFormatPr defaultColWidth="9.140625" defaultRowHeight="15"/>
  <sheetData>
    <row r="6" spans="5:11" ht="15">
      <c r="E6" s="80" t="s">
        <v>49</v>
      </c>
      <c r="F6" s="80"/>
      <c r="G6" s="80"/>
      <c r="H6" s="80"/>
      <c r="I6" s="80"/>
      <c r="J6" s="80"/>
      <c r="K6" s="80"/>
    </row>
    <row r="7" spans="5:11" ht="15">
      <c r="E7" s="81"/>
      <c r="F7" s="81"/>
      <c r="G7" s="81"/>
      <c r="H7" s="81"/>
      <c r="I7" s="81"/>
      <c r="J7" s="81"/>
      <c r="K7" s="81"/>
    </row>
    <row r="8" spans="5:11" ht="15">
      <c r="E8" s="81"/>
      <c r="F8" s="81"/>
      <c r="G8" s="81"/>
      <c r="H8" s="81"/>
      <c r="I8" s="81"/>
      <c r="J8" s="81"/>
      <c r="K8" s="81"/>
    </row>
    <row r="9" spans="5:11" ht="15">
      <c r="E9" s="81"/>
      <c r="F9" s="81"/>
      <c r="G9" s="81"/>
      <c r="H9" s="81"/>
      <c r="I9" s="81"/>
      <c r="J9" s="81"/>
      <c r="K9" s="81"/>
    </row>
    <row r="10" spans="5:11" ht="15">
      <c r="E10" s="81"/>
      <c r="F10" s="81"/>
      <c r="G10" s="81"/>
      <c r="H10" s="81"/>
      <c r="I10" s="81"/>
      <c r="J10" s="81"/>
      <c r="K10" s="81"/>
    </row>
    <row r="11" spans="5:11" ht="15">
      <c r="E11" s="81"/>
      <c r="F11" s="81"/>
      <c r="G11" s="81"/>
      <c r="H11" s="81"/>
      <c r="I11" s="81"/>
      <c r="J11" s="81"/>
      <c r="K11" s="81"/>
    </row>
    <row r="12" spans="5:11" ht="15">
      <c r="E12" s="81"/>
      <c r="F12" s="81"/>
      <c r="G12" s="81"/>
      <c r="H12" s="81"/>
      <c r="I12" s="81"/>
      <c r="J12" s="81"/>
      <c r="K12" s="81"/>
    </row>
    <row r="13" spans="5:11" ht="15">
      <c r="E13" s="81"/>
      <c r="F13" s="81"/>
      <c r="G13" s="81"/>
      <c r="H13" s="81"/>
      <c r="I13" s="81"/>
      <c r="J13" s="81"/>
      <c r="K13" s="81"/>
    </row>
    <row r="14" spans="5:11" ht="15">
      <c r="E14" s="81"/>
      <c r="F14" s="81"/>
      <c r="G14" s="81"/>
      <c r="H14" s="81"/>
      <c r="I14" s="81"/>
      <c r="J14" s="81"/>
      <c r="K14" s="8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 Office</cp:lastModifiedBy>
  <cp:lastPrinted>2024-01-31T10:42:26Z</cp:lastPrinted>
  <dcterms:created xsi:type="dcterms:W3CDTF">2009-01-30T06:42:42Z</dcterms:created>
  <dcterms:modified xsi:type="dcterms:W3CDTF">2024-02-01T11:06:58Z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