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<sst xmlns="http://schemas.openxmlformats.org/spreadsheetml/2006/main" count="697" uniqueCount="204">
  <si>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</si>
  <si>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</si>
  <si>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</si>
  <si>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</si>
  <si>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</si>
  <si>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</si>
  <si>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</si>
  <si>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</si>
  <si>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</si>
  <si>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</si>
  <si>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</si>
  <si>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</si>
  <si>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</si>
  <si>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</si>
  <si>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</si>
  <si>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</si>
  <si>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</si>
  <si>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</si>
  <si>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</si>
  <si>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</si>
  <si>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</si>
  <si>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</si>
  <si>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</si>
  <si>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</si>
  <si>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</si>
  <si>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</si>
  <si>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</si>
  <si>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</si>
  <si>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</si>
  <si>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</si>
  <si>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</si>
  <si>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</si>
  <si>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</si>
  <si>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</si>
  <si>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</si>
  <si>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</si>
  <si>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</si>
  <si>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</si>
  <si>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</si>
  <si>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</si>
  <si>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</si>
  <si>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</si>
  <si>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</si>
  <si>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</si>
  <si>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</si>
  <si>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</si>
  <si>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</si>
  <si>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</si>
  <si>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</si>
  <si>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</si>
  <si>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</si>
  <si>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</si>
  <si>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</si>
  <si>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</si>
  <si>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</si>
  <si>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</si>
  <si>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</si>
  <si>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</si>
  <si>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</si>
  <si>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</si>
  <si>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</si>
  <si>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</si>
  <si>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</si>
  <si>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</si>
  <si>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</si>
  <si>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</si>
  <si>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</si>
  <si>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</si>
  <si>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</si>
  <si>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</si>
  <si>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</si>
  <si>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</si>
  <si>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</si>
  <si>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</si>
  <si>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</si>
  <si>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</si>
  <si>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</si>
  <si>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</si>
  <si>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</si>
  <si>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</si>
  <si>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</si>
  <si>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</si>
  <si>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</si>
  <si>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</si>
  <si>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</si>
  <si>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</si>
  <si>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</si>
  <si>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</si>
  <si>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</si>
  <si>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</si>
  <si>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</si>
  <si>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</si>
  <si>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</si>
  <si>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</si>
  <si>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</si>
  <si>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</si>
  <si>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</si>
  <si>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</si>
  <si>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</si>
  <si>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</si>
  <si>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</si>
  <si>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</si>
  <si>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</si>
  <si>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</si>
  <si>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</si>
  <si>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</si>
  <si>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</si>
  <si>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</si>
  <si>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</si>
  <si>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Tender Inviting Authority: DOIP, IIT, Kanpur</t>
  </si>
  <si>
    <t>item no.77</t>
  </si>
  <si>
    <t>item no.76</t>
  </si>
  <si>
    <t>item no.75</t>
  </si>
  <si>
    <t>item no.74</t>
  </si>
  <si>
    <t>item no.73</t>
  </si>
  <si>
    <t>item no.72</t>
  </si>
  <si>
    <t>item no.71</t>
  </si>
  <si>
    <t>item no.70</t>
  </si>
  <si>
    <t>item no.69</t>
  </si>
  <si>
    <t>item no.68</t>
  </si>
  <si>
    <t>item no.67</t>
  </si>
  <si>
    <t>item no.66</t>
  </si>
  <si>
    <t>item no.65</t>
  </si>
  <si>
    <t>Each</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</si>
  <si>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</si>
  <si>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</si>
  <si>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</si>
  <si>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</si>
  <si>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</si>
  <si>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</si>
  <si>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 xml:space="preserve">3 x 6 sq. mm </t>
  </si>
  <si>
    <t>6 x 16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</si>
  <si>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</si>
  <si>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</si>
  <si>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</si>
  <si>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</si>
  <si>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</si>
  <si>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</si>
  <si>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</si>
  <si>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</si>
  <si>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</si>
  <si>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</si>
  <si>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</si>
  <si>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</si>
  <si>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</si>
  <si>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</si>
  <si>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</si>
  <si>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</si>
  <si>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</si>
  <si>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</si>
  <si>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</si>
  <si>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</si>
  <si>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</si>
  <si>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</si>
  <si>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</si>
  <si>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</si>
  <si>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</si>
  <si>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</si>
  <si>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</si>
  <si>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</si>
  <si>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</si>
  <si>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</si>
  <si>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Single Pole (40A-63A)</t>
  </si>
  <si>
    <t>Double Pole (40A-63A)</t>
  </si>
  <si>
    <t>Triple pole (40A-63A)</t>
  </si>
  <si>
    <t>Four Pole (40A-63A)</t>
  </si>
  <si>
    <t>S &amp; F metal enclosure suitable for DP/TPN  MCB / DP ELCB on surface or recessed etc as reqd.</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</si>
  <si>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</si>
  <si>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</si>
  <si>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Supply and fixing of following LED light fixture with efficiency &gt;100 lumen/ watt, P.F. &gt;0.95, THD&lt;10%,  Electronic driver,  LED lamp, reflector, diffuser, MS body/housing holder etc. complete with all fixing accessories and lamp as required complete.</t>
  </si>
  <si>
    <t>36 watt surface mounting LED light fixture 300 x 1200 mm</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</si>
  <si>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350 RPM (tolerance as per IS : 374-2019),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</si>
  <si>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</si>
  <si>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 xml:space="preserve">Supplying and fixing following modular switch/ socket on the existing modular plate &amp; switch box including connections but excluding modular plate etc. as required. </t>
  </si>
  <si>
    <t xml:space="preserve">5/6 A switch </t>
  </si>
  <si>
    <t>Blanking Plate</t>
  </si>
  <si>
    <t xml:space="preserve">Supplying and fixing following Modular base &amp; cover plate on existing modular metal boxes etc. as required. </t>
  </si>
  <si>
    <t xml:space="preserve">lor 2 Module </t>
  </si>
  <si>
    <t xml:space="preserve">6 Module </t>
  </si>
  <si>
    <t xml:space="preserve">12 Module </t>
  </si>
  <si>
    <t>Supplying and fixing following size/ modules, plastic box  for modular switches in recess etc as required.</t>
  </si>
  <si>
    <t xml:space="preserve">1 or 2 Module </t>
  </si>
  <si>
    <t>S&amp;F, Copper tube / reducer/ lug  terminals suitable for following size of conductor.</t>
  </si>
  <si>
    <t>6 /10/16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</si>
  <si>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</si>
  <si>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32 mm </t>
  </si>
  <si>
    <t>S &amp; F following size of steel flexible pipe along with the accessories on surface etc as required</t>
  </si>
  <si>
    <t>20 mm</t>
  </si>
  <si>
    <t>32 mm</t>
  </si>
  <si>
    <t xml:space="preserve">Supplying and drawing of UTP 4 pair CAT 6 LAN Cable in the existing surface/ recessed Steel/ PVC conduit as required. </t>
  </si>
  <si>
    <t xml:space="preserve">1 run of cable </t>
  </si>
  <si>
    <t xml:space="preserve">2 run of cable </t>
  </si>
  <si>
    <t xml:space="preserve">3 run of cable </t>
  </si>
  <si>
    <t>Supplying and fixing following modular switch/ socket on the existing modular plate &amp; switch box including connections but excluding modular plate etc. as required.</t>
  </si>
  <si>
    <t>RJ 45 UTP cat 6 tooless with shutter 1M</t>
  </si>
  <si>
    <t>Dismantling, disconnecting old damaged unserviceable fl fitting/ exhaust fan/ ceiling fan/ bulkhead fitting with bracket etc. as reqd. and depositing in sectional store.</t>
  </si>
  <si>
    <t>Dismantling concealed &amp; damaged DB/TPN Switches/starter/ loose wire boxes along with all accessories and depositing the same in the sectional store repairing the damages as  reqd complete.</t>
  </si>
  <si>
    <t>Point</t>
  </si>
  <si>
    <t>Metre</t>
  </si>
  <si>
    <t>Meter</t>
  </si>
  <si>
    <t>Nos.</t>
  </si>
  <si>
    <t xml:space="preserve">No.  </t>
  </si>
  <si>
    <t>NIT No:  Electrical/09/02/2024-1</t>
  </si>
  <si>
    <t>Name of Work: Electrical Modification Works at NL-I-115 extension in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</si>
</sst>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b/>
      <sz val="14"/>
      <name val="Arial"/>
      <family val="2"/>
    </font>
    <font>
      <sz val="8"/>
      <name val="Calibri"/>
      <family val="2"/>
    </font>
    <font>
      <b/>
      <sz val="14"/>
      <color indexed="10"/>
      <name val="Times New Roman"/>
      <family val="1"/>
    </font>
    <font>
      <b/>
      <sz val="14"/>
      <color indexed="57"/>
      <name val="Times New Roman"/>
      <family val="1"/>
    </font>
    <font>
      <sz val="14"/>
      <name val="Times New Roman"/>
      <family val="1"/>
    </font>
    <font>
      <b/>
      <sz val="14"/>
      <name val="Times New Roman"/>
      <family val="1"/>
    </font>
    <font>
      <sz val="14"/>
      <color indexed="8"/>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6" applyNumberFormat="1" applyFont="1" applyFill="1" applyBorder="1" applyAlignment="1">
      <alignment horizontal="center" vertical="top" wrapText="1"/>
      <protection/>
    </xf>
    <xf numFmtId="0" fontId="16"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2" fillId="0" borderId="12" xfId="0" applyFont="1" applyFill="1" applyBorder="1" applyAlignment="1">
      <alignment horizontal="center" vertical="center"/>
    </xf>
    <xf numFmtId="0" fontId="18" fillId="0" borderId="12" xfId="59" applyNumberFormat="1" applyFont="1" applyFill="1" applyBorder="1" applyAlignment="1">
      <alignment horizontal="center" vertical="center"/>
      <protection/>
    </xf>
    <xf numFmtId="2" fontId="18" fillId="0" borderId="12" xfId="59" applyNumberFormat="1" applyFont="1" applyFill="1" applyBorder="1" applyAlignment="1">
      <alignment horizontal="center" vertical="center"/>
      <protection/>
    </xf>
    <xf numFmtId="2" fontId="18" fillId="0" borderId="12" xfId="59" applyNumberFormat="1" applyFont="1" applyFill="1" applyBorder="1" applyAlignment="1">
      <alignment vertical="top"/>
      <protection/>
    </xf>
    <xf numFmtId="2" fontId="19" fillId="0" borderId="12" xfId="59" applyNumberFormat="1" applyFont="1" applyFill="1" applyBorder="1" applyAlignment="1">
      <alignment vertical="top"/>
      <protection/>
    </xf>
    <xf numFmtId="2" fontId="18" fillId="0" borderId="12" xfId="59" applyNumberFormat="1" applyFont="1" applyFill="1" applyBorder="1" applyAlignment="1">
      <alignment horizontal="right" vertical="top"/>
      <protection/>
    </xf>
    <xf numFmtId="0" fontId="20" fillId="0" borderId="12" xfId="55" applyFont="1" applyFill="1" applyBorder="1" applyAlignment="1">
      <alignment horizontal="justify" vertical="top" wrapText="1"/>
      <protection/>
    </xf>
    <xf numFmtId="0" fontId="59" fillId="0" borderId="12" xfId="0" applyFont="1" applyFill="1" applyBorder="1" applyAlignment="1">
      <alignment horizontal="center" vertical="center"/>
    </xf>
    <xf numFmtId="2" fontId="20" fillId="0" borderId="12" xfId="41" applyNumberFormat="1" applyFont="1" applyFill="1" applyBorder="1" applyAlignment="1" applyProtection="1">
      <alignment horizontal="center" vertical="center"/>
      <protection/>
    </xf>
    <xf numFmtId="2" fontId="22" fillId="0" borderId="12" xfId="0" applyNumberFormat="1" applyFont="1" applyFill="1" applyBorder="1" applyAlignment="1">
      <alignment horizontal="center" vertical="center"/>
    </xf>
    <xf numFmtId="2" fontId="21" fillId="0" borderId="12" xfId="56" applyNumberFormat="1" applyFont="1" applyFill="1" applyBorder="1" applyAlignment="1" applyProtection="1">
      <alignment horizontal="center" vertical="center"/>
      <protection locked="0"/>
    </xf>
    <xf numFmtId="2" fontId="20" fillId="0" borderId="12" xfId="59" applyNumberFormat="1" applyFont="1" applyFill="1" applyBorder="1" applyAlignment="1">
      <alignment horizontal="center" vertical="center"/>
      <protection/>
    </xf>
    <xf numFmtId="2" fontId="20" fillId="0" borderId="12" xfId="56" applyNumberFormat="1" applyFont="1" applyFill="1" applyBorder="1" applyAlignment="1">
      <alignment horizontal="center" vertical="center"/>
      <protection/>
    </xf>
    <xf numFmtId="2" fontId="21" fillId="33" borderId="12" xfId="56" applyNumberFormat="1" applyFont="1" applyFill="1" applyBorder="1" applyAlignment="1" applyProtection="1">
      <alignment horizontal="center" vertical="center"/>
      <protection locked="0"/>
    </xf>
    <xf numFmtId="2" fontId="21" fillId="0" borderId="12" xfId="56" applyNumberFormat="1" applyFont="1" applyFill="1" applyBorder="1" applyAlignment="1" applyProtection="1">
      <alignment horizontal="center" vertical="center" wrapText="1"/>
      <protection locked="0"/>
    </xf>
    <xf numFmtId="2" fontId="21" fillId="0" borderId="12" xfId="59" applyNumberFormat="1" applyFont="1" applyFill="1" applyBorder="1" applyAlignment="1">
      <alignment horizontal="center" vertical="center"/>
      <protection/>
    </xf>
    <xf numFmtId="2" fontId="21" fillId="0" borderId="12" xfId="58" applyNumberFormat="1" applyFont="1" applyFill="1" applyBorder="1" applyAlignment="1">
      <alignment horizontal="right" vertical="top"/>
      <protection/>
    </xf>
    <xf numFmtId="0" fontId="20" fillId="0" borderId="12" xfId="59" applyNumberFormat="1" applyFont="1" applyFill="1" applyBorder="1" applyAlignment="1">
      <alignment horizontal="left" vertical="center" wrapText="1"/>
      <protection/>
    </xf>
    <xf numFmtId="0" fontId="21" fillId="0" borderId="12" xfId="59" applyNumberFormat="1" applyFont="1" applyFill="1" applyBorder="1" applyAlignment="1">
      <alignment horizontal="left" vertical="top"/>
      <protection/>
    </xf>
    <xf numFmtId="0" fontId="20" fillId="0" borderId="12" xfId="59" applyNumberFormat="1" applyFont="1" applyFill="1" applyBorder="1" applyAlignment="1">
      <alignment vertical="top"/>
      <protection/>
    </xf>
    <xf numFmtId="0" fontId="20" fillId="0" borderId="12" xfId="59" applyNumberFormat="1" applyFont="1" applyFill="1" applyBorder="1" applyAlignment="1">
      <alignment horizontal="center" vertical="center"/>
      <protection/>
    </xf>
    <xf numFmtId="0" fontId="20" fillId="0" borderId="12" xfId="56" applyNumberFormat="1" applyFont="1" applyFill="1" applyBorder="1" applyAlignment="1">
      <alignment horizontal="center" vertical="center"/>
      <protection/>
    </xf>
    <xf numFmtId="0" fontId="20" fillId="0" borderId="12" xfId="59" applyNumberFormat="1" applyFont="1" applyFill="1" applyBorder="1" applyAlignment="1">
      <alignment horizontal="left" wrapText="1"/>
      <protection/>
    </xf>
    <xf numFmtId="0" fontId="23" fillId="0" borderId="12" xfId="56" applyNumberFormat="1" applyFont="1" applyFill="1" applyBorder="1" applyAlignment="1" applyProtection="1">
      <alignment vertical="top"/>
      <protection/>
    </xf>
    <xf numFmtId="0" fontId="18" fillId="0" borderId="12" xfId="59" applyNumberFormat="1" applyFont="1" applyFill="1" applyBorder="1" applyAlignment="1" applyProtection="1">
      <alignment vertical="center" wrapText="1"/>
      <protection locked="0"/>
    </xf>
    <xf numFmtId="0" fontId="24" fillId="33" borderId="12" xfId="59" applyNumberFormat="1" applyFont="1" applyFill="1" applyBorder="1" applyAlignment="1" applyProtection="1">
      <alignment vertical="center" wrapText="1"/>
      <protection locked="0"/>
    </xf>
    <xf numFmtId="10" fontId="24" fillId="33" borderId="12" xfId="66" applyNumberFormat="1" applyFont="1" applyFill="1" applyBorder="1" applyAlignment="1" applyProtection="1">
      <alignment horizontal="center" vertical="center"/>
      <protection locked="0"/>
    </xf>
    <xf numFmtId="0" fontId="23" fillId="0" borderId="12" xfId="59" applyNumberFormat="1" applyFont="1" applyFill="1" applyBorder="1" applyAlignment="1">
      <alignment vertical="top"/>
      <protection/>
    </xf>
    <xf numFmtId="0" fontId="20" fillId="0" borderId="12" xfId="56" applyNumberFormat="1" applyFont="1" applyFill="1" applyBorder="1" applyAlignment="1" applyProtection="1">
      <alignment vertical="top"/>
      <protection/>
    </xf>
    <xf numFmtId="0" fontId="18" fillId="0" borderId="12" xfId="66" applyNumberFormat="1" applyFont="1" applyFill="1" applyBorder="1" applyAlignment="1" applyProtection="1">
      <alignment vertical="center" wrapText="1"/>
      <protection locked="0"/>
    </xf>
    <xf numFmtId="0" fontId="18" fillId="0" borderId="12" xfId="59" applyNumberFormat="1" applyFont="1" applyFill="1" applyBorder="1" applyAlignment="1" applyProtection="1">
      <alignment vertical="center" wrapText="1"/>
      <protection/>
    </xf>
    <xf numFmtId="0" fontId="20" fillId="0" borderId="12" xfId="56" applyNumberFormat="1" applyFont="1" applyFill="1" applyBorder="1" applyAlignment="1">
      <alignment vertical="top"/>
      <protection/>
    </xf>
    <xf numFmtId="0" fontId="20" fillId="0" borderId="12" xfId="59" applyNumberFormat="1" applyFont="1" applyFill="1" applyBorder="1" applyAlignment="1">
      <alignment vertical="top" wrapText="1"/>
      <protection/>
    </xf>
    <xf numFmtId="0" fontId="7" fillId="0" borderId="12" xfId="56" applyNumberFormat="1" applyFont="1" applyFill="1" applyBorder="1" applyAlignment="1" applyProtection="1">
      <alignment horizontal="center" vertical="top"/>
      <protection/>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34" borderId="13" xfId="59" applyNumberFormat="1" applyFont="1" applyFill="1" applyBorder="1" applyAlignment="1" applyProtection="1">
      <alignment horizontal="left" vertical="top"/>
      <protection locked="0"/>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15"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92"/>
  <sheetViews>
    <sheetView showGridLines="0" zoomScale="75" zoomScaleNormal="75" zoomScalePageLayoutView="0" workbookViewId="0" topLeftCell="A1">
      <selection activeCell="B14" sqref="B14"/>
    </sheetView>
  </sheetViews>
  <sheetFormatPr defaultColWidth="9.140625" defaultRowHeight="15"/>
  <cols>
    <col min="1" max="1" width="9.57421875" style="1" customWidth="1"/>
    <col min="2" max="2" width="65.57421875" style="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2" t="s">
        <v>109</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8.25" customHeight="1">
      <c r="A5" s="62" t="s">
        <v>203</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202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58.5" customHeight="1">
      <c r="A8" s="11" t="s">
        <v>40</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IE8" s="13"/>
      <c r="IF8" s="13"/>
      <c r="IG8" s="13"/>
      <c r="IH8" s="13"/>
      <c r="II8" s="13"/>
    </row>
    <row r="9" spans="1:243" s="14" customFormat="1" ht="61.5" customHeight="1">
      <c r="A9" s="59" t="s">
        <v>8</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9" t="s">
        <v>15</v>
      </c>
      <c r="B11" s="19" t="s">
        <v>16</v>
      </c>
      <c r="C11" s="19" t="s">
        <v>17</v>
      </c>
      <c r="D11" s="19" t="s">
        <v>18</v>
      </c>
      <c r="E11" s="19" t="s">
        <v>19</v>
      </c>
      <c r="F11" s="19" t="s">
        <v>41</v>
      </c>
      <c r="G11" s="19"/>
      <c r="H11" s="19"/>
      <c r="I11" s="19" t="s">
        <v>20</v>
      </c>
      <c r="J11" s="19" t="s">
        <v>21</v>
      </c>
      <c r="K11" s="19" t="s">
        <v>22</v>
      </c>
      <c r="L11" s="19" t="s">
        <v>23</v>
      </c>
      <c r="M11" s="21" t="s">
        <v>24</v>
      </c>
      <c r="N11" s="19" t="s">
        <v>25</v>
      </c>
      <c r="O11" s="19" t="s">
        <v>26</v>
      </c>
      <c r="P11" s="19" t="s">
        <v>27</v>
      </c>
      <c r="Q11" s="19" t="s">
        <v>28</v>
      </c>
      <c r="R11" s="19"/>
      <c r="S11" s="19"/>
      <c r="T11" s="19" t="s">
        <v>29</v>
      </c>
      <c r="U11" s="19" t="s">
        <v>30</v>
      </c>
      <c r="V11" s="19" t="s">
        <v>31</v>
      </c>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2" t="s">
        <v>50</v>
      </c>
      <c r="BB11" s="22" t="s">
        <v>32</v>
      </c>
      <c r="BC11" s="22" t="s">
        <v>33</v>
      </c>
      <c r="IE11" s="18"/>
      <c r="IF11" s="18"/>
      <c r="IG11" s="18"/>
      <c r="IH11" s="18"/>
      <c r="II11" s="18"/>
    </row>
    <row r="12" spans="1:243" s="17" customFormat="1" ht="15">
      <c r="A12" s="19">
        <v>1</v>
      </c>
      <c r="B12" s="19">
        <v>2</v>
      </c>
      <c r="C12" s="19">
        <v>3</v>
      </c>
      <c r="D12" s="19">
        <v>4</v>
      </c>
      <c r="E12" s="19">
        <v>5</v>
      </c>
      <c r="F12" s="19">
        <v>6</v>
      </c>
      <c r="G12" s="19">
        <v>7</v>
      </c>
      <c r="H12" s="19">
        <v>8</v>
      </c>
      <c r="I12" s="19">
        <v>9</v>
      </c>
      <c r="J12" s="19">
        <v>10</v>
      </c>
      <c r="K12" s="19">
        <v>11</v>
      </c>
      <c r="L12" s="19">
        <v>12</v>
      </c>
      <c r="M12" s="19">
        <v>13</v>
      </c>
      <c r="N12" s="19">
        <v>14</v>
      </c>
      <c r="O12" s="19">
        <v>15</v>
      </c>
      <c r="P12" s="19">
        <v>16</v>
      </c>
      <c r="Q12" s="19">
        <v>17</v>
      </c>
      <c r="R12" s="19">
        <v>18</v>
      </c>
      <c r="S12" s="19">
        <v>19</v>
      </c>
      <c r="T12" s="19">
        <v>20</v>
      </c>
      <c r="U12" s="19">
        <v>21</v>
      </c>
      <c r="V12" s="19">
        <v>22</v>
      </c>
      <c r="W12" s="19">
        <v>23</v>
      </c>
      <c r="X12" s="19">
        <v>24</v>
      </c>
      <c r="Y12" s="19">
        <v>25</v>
      </c>
      <c r="Z12" s="19">
        <v>26</v>
      </c>
      <c r="AA12" s="19">
        <v>27</v>
      </c>
      <c r="AB12" s="19">
        <v>28</v>
      </c>
      <c r="AC12" s="19">
        <v>29</v>
      </c>
      <c r="AD12" s="19">
        <v>30</v>
      </c>
      <c r="AE12" s="19">
        <v>31</v>
      </c>
      <c r="AF12" s="19">
        <v>32</v>
      </c>
      <c r="AG12" s="19">
        <v>33</v>
      </c>
      <c r="AH12" s="19">
        <v>34</v>
      </c>
      <c r="AI12" s="19">
        <v>35</v>
      </c>
      <c r="AJ12" s="19">
        <v>36</v>
      </c>
      <c r="AK12" s="19">
        <v>37</v>
      </c>
      <c r="AL12" s="19">
        <v>38</v>
      </c>
      <c r="AM12" s="19">
        <v>39</v>
      </c>
      <c r="AN12" s="19">
        <v>40</v>
      </c>
      <c r="AO12" s="19">
        <v>41</v>
      </c>
      <c r="AP12" s="19">
        <v>42</v>
      </c>
      <c r="AQ12" s="19">
        <v>43</v>
      </c>
      <c r="AR12" s="19">
        <v>44</v>
      </c>
      <c r="AS12" s="19">
        <v>45</v>
      </c>
      <c r="AT12" s="19">
        <v>46</v>
      </c>
      <c r="AU12" s="19">
        <v>47</v>
      </c>
      <c r="AV12" s="19">
        <v>48</v>
      </c>
      <c r="AW12" s="19">
        <v>49</v>
      </c>
      <c r="AX12" s="19">
        <v>50</v>
      </c>
      <c r="AY12" s="19">
        <v>51</v>
      </c>
      <c r="AZ12" s="19">
        <v>52</v>
      </c>
      <c r="BA12" s="19">
        <v>7</v>
      </c>
      <c r="BB12" s="19">
        <v>54</v>
      </c>
      <c r="BC12" s="19">
        <v>8</v>
      </c>
      <c r="IE12" s="18"/>
      <c r="IF12" s="18"/>
      <c r="IG12" s="18"/>
      <c r="IH12" s="18"/>
      <c r="II12" s="18"/>
    </row>
    <row r="13" spans="1:243" s="17" customFormat="1" ht="18">
      <c r="A13" s="19">
        <v>1</v>
      </c>
      <c r="B13" s="20" t="s">
        <v>62</v>
      </c>
      <c r="C13" s="24" t="s">
        <v>43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IA13" s="17">
        <v>1</v>
      </c>
      <c r="IB13" s="17" t="s">
        <v>62</v>
      </c>
      <c r="IC13" s="17" t="s">
        <v>43</v>
      </c>
      <c r="IE13" s="18"/>
      <c r="IF13" s="18"/>
      <c r="IG13" s="18"/>
      <c r="IH13" s="18"/>
      <c r="II13" s="18"/>
    </row>
    <row r="14" spans="1:243" s="17" customFormat="1" ht="112.5">
      <c r="A14" s="19">
        <v>1.01</v>
      </c>
      <c r="B14" s="30" t="s">
        <v>124</v>
      </c>
      <c r="C14" s="31" t="s">
        <v>44</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IA14" s="17">
        <v>1.01</v>
      </c>
      <c r="IB14" s="17" t="s">
        <v>124</v>
      </c>
      <c r="IC14" s="17" t="s">
        <v>44</v>
      </c>
      <c r="IE14" s="18"/>
      <c r="IF14" s="18"/>
      <c r="IG14" s="18"/>
      <c r="IH14" s="18"/>
      <c r="II14" s="18"/>
    </row>
    <row r="15" spans="1:243" s="17" customFormat="1" ht="83.25" customHeight="1">
      <c r="A15" s="19">
        <v>1.02</v>
      </c>
      <c r="B15" s="30" t="s">
        <v>125</v>
      </c>
      <c r="C15" s="31" t="s">
        <v>45</v>
      </c>
      <c r="D15" s="32">
        <v>25</v>
      </c>
      <c r="E15" s="32" t="s">
        <v>197</v>
      </c>
      <c r="F15" s="33">
        <v>783.87</v>
      </c>
      <c r="G15" s="34"/>
      <c r="H15" s="34"/>
      <c r="I15" s="35" t="s">
        <v>34</v>
      </c>
      <c r="J15" s="36">
        <f aca="true" t="shared" si="0" ref="J15:J76">IF(I15="Less(-)",-1,1)</f>
        <v>1</v>
      </c>
      <c r="K15" s="34" t="s">
        <v>35</v>
      </c>
      <c r="L15" s="34" t="s">
        <v>4</v>
      </c>
      <c r="M15" s="37"/>
      <c r="N15" s="34"/>
      <c r="O15" s="34"/>
      <c r="P15" s="38"/>
      <c r="Q15" s="34"/>
      <c r="R15" s="34"/>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f>(total_amount_ba($B$2,$D$2,D15,F15,J15,K15,M15))</f>
        <v>19596.75</v>
      </c>
      <c r="BB15" s="40">
        <f>BA15+SUM(N15:AZ15)</f>
        <v>19596.75</v>
      </c>
      <c r="BC15" s="41" t="str">
        <f>SpellNumber(L15,BB15)</f>
        <v>INR  Nineteen Thousand Five Hundred &amp; Ninety Six  and Paise Seventy Five Only</v>
      </c>
      <c r="IA15" s="17">
        <v>1.02</v>
      </c>
      <c r="IB15" s="17" t="s">
        <v>125</v>
      </c>
      <c r="IC15" s="17" t="s">
        <v>45</v>
      </c>
      <c r="ID15" s="17">
        <v>25</v>
      </c>
      <c r="IE15" s="18" t="s">
        <v>197</v>
      </c>
      <c r="IF15" s="18"/>
      <c r="IG15" s="18"/>
      <c r="IH15" s="18"/>
      <c r="II15" s="18"/>
    </row>
    <row r="16" spans="1:243" s="17" customFormat="1" ht="57.75" customHeight="1">
      <c r="A16" s="19">
        <v>1.03</v>
      </c>
      <c r="B16" s="30" t="s">
        <v>126</v>
      </c>
      <c r="C16" s="31" t="s">
        <v>51</v>
      </c>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IA16" s="17">
        <v>1.03</v>
      </c>
      <c r="IB16" s="17" t="s">
        <v>126</v>
      </c>
      <c r="IC16" s="17" t="s">
        <v>51</v>
      </c>
      <c r="IE16" s="18"/>
      <c r="IF16" s="18"/>
      <c r="IG16" s="18"/>
      <c r="IH16" s="18"/>
      <c r="II16" s="18"/>
    </row>
    <row r="17" spans="1:243" s="17" customFormat="1" ht="38.25" customHeight="1">
      <c r="A17" s="19">
        <v>1.04</v>
      </c>
      <c r="B17" s="30" t="s">
        <v>127</v>
      </c>
      <c r="C17" s="31" t="s">
        <v>46</v>
      </c>
      <c r="D17" s="32">
        <v>75</v>
      </c>
      <c r="E17" s="32" t="s">
        <v>198</v>
      </c>
      <c r="F17" s="33">
        <v>83.3</v>
      </c>
      <c r="G17" s="34"/>
      <c r="H17" s="34"/>
      <c r="I17" s="35" t="s">
        <v>34</v>
      </c>
      <c r="J17" s="36">
        <f t="shared" si="0"/>
        <v>1</v>
      </c>
      <c r="K17" s="34" t="s">
        <v>35</v>
      </c>
      <c r="L17" s="34" t="s">
        <v>4</v>
      </c>
      <c r="M17" s="37"/>
      <c r="N17" s="34"/>
      <c r="O17" s="34"/>
      <c r="P17" s="38"/>
      <c r="Q17" s="34"/>
      <c r="R17" s="34"/>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f aca="true" t="shared" si="1" ref="BA17:BA80">(total_amount_ba($B$2,$D$2,D17,F17,J17,K17,M17))</f>
        <v>6247.5</v>
      </c>
      <c r="BB17" s="40">
        <f aca="true" t="shared" si="2" ref="BB17:BB80">BA17+SUM(N17:AZ17)</f>
        <v>6247.5</v>
      </c>
      <c r="BC17" s="41" t="str">
        <f aca="true" t="shared" si="3" ref="BC17:BC80">SpellNumber(L17,BB17)</f>
        <v>INR  Six Thousand Two Hundred &amp; Forty Seven  and Paise Fifty Only</v>
      </c>
      <c r="IA17" s="17">
        <v>1.04</v>
      </c>
      <c r="IB17" s="17" t="s">
        <v>127</v>
      </c>
      <c r="IC17" s="17" t="s">
        <v>46</v>
      </c>
      <c r="ID17" s="17">
        <v>75</v>
      </c>
      <c r="IE17" s="18" t="s">
        <v>198</v>
      </c>
      <c r="IF17" s="18"/>
      <c r="IG17" s="18"/>
      <c r="IH17" s="18"/>
      <c r="II17" s="18"/>
    </row>
    <row r="18" spans="1:243" s="17" customFormat="1" ht="18.75">
      <c r="A18" s="19">
        <v>1.05</v>
      </c>
      <c r="B18" s="30" t="s">
        <v>128</v>
      </c>
      <c r="C18" s="31" t="s">
        <v>52</v>
      </c>
      <c r="D18" s="32">
        <v>25</v>
      </c>
      <c r="E18" s="32" t="s">
        <v>198</v>
      </c>
      <c r="F18" s="33">
        <v>120.12</v>
      </c>
      <c r="G18" s="34"/>
      <c r="H18" s="34"/>
      <c r="I18" s="35" t="s">
        <v>34</v>
      </c>
      <c r="J18" s="36">
        <f t="shared" si="0"/>
        <v>1</v>
      </c>
      <c r="K18" s="34" t="s">
        <v>35</v>
      </c>
      <c r="L18" s="34" t="s">
        <v>4</v>
      </c>
      <c r="M18" s="37"/>
      <c r="N18" s="34"/>
      <c r="O18" s="34"/>
      <c r="P18" s="38"/>
      <c r="Q18" s="34"/>
      <c r="R18" s="34"/>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f t="shared" si="1"/>
        <v>3003</v>
      </c>
      <c r="BB18" s="40">
        <f t="shared" si="2"/>
        <v>3003</v>
      </c>
      <c r="BC18" s="41" t="str">
        <f t="shared" si="3"/>
        <v>INR  Three Thousand  &amp;Three  Only</v>
      </c>
      <c r="IA18" s="17">
        <v>1.05</v>
      </c>
      <c r="IB18" s="17" t="s">
        <v>128</v>
      </c>
      <c r="IC18" s="17" t="s">
        <v>52</v>
      </c>
      <c r="ID18" s="17">
        <v>25</v>
      </c>
      <c r="IE18" s="18" t="s">
        <v>198</v>
      </c>
      <c r="IF18" s="18"/>
      <c r="IG18" s="18"/>
      <c r="IH18" s="18"/>
      <c r="II18" s="18"/>
    </row>
    <row r="19" spans="1:243" s="17" customFormat="1" ht="37.5">
      <c r="A19" s="19">
        <v>1.06</v>
      </c>
      <c r="B19" s="30" t="s">
        <v>129</v>
      </c>
      <c r="C19" s="31" t="s">
        <v>53</v>
      </c>
      <c r="D19" s="32">
        <v>60</v>
      </c>
      <c r="E19" s="32" t="s">
        <v>198</v>
      </c>
      <c r="F19" s="33">
        <v>180.62</v>
      </c>
      <c r="G19" s="34"/>
      <c r="H19" s="34"/>
      <c r="I19" s="35" t="s">
        <v>34</v>
      </c>
      <c r="J19" s="36">
        <f t="shared" si="0"/>
        <v>1</v>
      </c>
      <c r="K19" s="34" t="s">
        <v>35</v>
      </c>
      <c r="L19" s="34" t="s">
        <v>4</v>
      </c>
      <c r="M19" s="37"/>
      <c r="N19" s="34"/>
      <c r="O19" s="34"/>
      <c r="P19" s="38"/>
      <c r="Q19" s="34"/>
      <c r="R19" s="34"/>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f t="shared" si="1"/>
        <v>10837.2</v>
      </c>
      <c r="BB19" s="40">
        <f t="shared" si="2"/>
        <v>10837.2</v>
      </c>
      <c r="BC19" s="41" t="str">
        <f t="shared" si="3"/>
        <v>INR  Ten Thousand Eight Hundred &amp; Thirty Seven  and Paise Twenty Only</v>
      </c>
      <c r="IA19" s="17">
        <v>1.06</v>
      </c>
      <c r="IB19" s="17" t="s">
        <v>129</v>
      </c>
      <c r="IC19" s="17" t="s">
        <v>53</v>
      </c>
      <c r="ID19" s="17">
        <v>60</v>
      </c>
      <c r="IE19" s="18" t="s">
        <v>198</v>
      </c>
      <c r="IF19" s="18"/>
      <c r="IG19" s="18"/>
      <c r="IH19" s="18"/>
      <c r="II19" s="18"/>
    </row>
    <row r="20" spans="1:243" s="17" customFormat="1" ht="56.25">
      <c r="A20" s="19">
        <v>1.07</v>
      </c>
      <c r="B20" s="30" t="s">
        <v>130</v>
      </c>
      <c r="C20" s="31" t="s">
        <v>47</v>
      </c>
      <c r="D20" s="32">
        <v>75</v>
      </c>
      <c r="E20" s="32" t="s">
        <v>198</v>
      </c>
      <c r="F20" s="33">
        <v>266.55</v>
      </c>
      <c r="G20" s="34"/>
      <c r="H20" s="34"/>
      <c r="I20" s="35" t="s">
        <v>34</v>
      </c>
      <c r="J20" s="36">
        <f t="shared" si="0"/>
        <v>1</v>
      </c>
      <c r="K20" s="34" t="s">
        <v>35</v>
      </c>
      <c r="L20" s="34" t="s">
        <v>4</v>
      </c>
      <c r="M20" s="37"/>
      <c r="N20" s="34"/>
      <c r="O20" s="34"/>
      <c r="P20" s="38"/>
      <c r="Q20" s="34"/>
      <c r="R20" s="34"/>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 t="shared" si="1"/>
        <v>19991.25</v>
      </c>
      <c r="BB20" s="40">
        <f t="shared" si="2"/>
        <v>19991.25</v>
      </c>
      <c r="BC20" s="41" t="str">
        <f t="shared" si="3"/>
        <v>INR  Nineteen Thousand Nine Hundred &amp; Ninety One  and Paise Twenty Five Only</v>
      </c>
      <c r="IA20" s="17">
        <v>1.07</v>
      </c>
      <c r="IB20" s="17" t="s">
        <v>130</v>
      </c>
      <c r="IC20" s="17" t="s">
        <v>47</v>
      </c>
      <c r="ID20" s="17">
        <v>75</v>
      </c>
      <c r="IE20" s="18" t="s">
        <v>198</v>
      </c>
      <c r="IF20" s="18"/>
      <c r="IG20" s="18"/>
      <c r="IH20" s="18"/>
      <c r="II20" s="18"/>
    </row>
    <row r="21" spans="1:243" s="17" customFormat="1" ht="35.25" customHeight="1">
      <c r="A21" s="19">
        <v>1.08</v>
      </c>
      <c r="B21" s="30" t="s">
        <v>131</v>
      </c>
      <c r="C21" s="31" t="s">
        <v>54</v>
      </c>
      <c r="D21" s="32">
        <v>40</v>
      </c>
      <c r="E21" s="32" t="s">
        <v>199</v>
      </c>
      <c r="F21" s="33">
        <v>1524.77</v>
      </c>
      <c r="G21" s="34"/>
      <c r="H21" s="34"/>
      <c r="I21" s="35" t="s">
        <v>34</v>
      </c>
      <c r="J21" s="36">
        <f t="shared" si="0"/>
        <v>1</v>
      </c>
      <c r="K21" s="34" t="s">
        <v>35</v>
      </c>
      <c r="L21" s="34" t="s">
        <v>4</v>
      </c>
      <c r="M21" s="37"/>
      <c r="N21" s="34"/>
      <c r="O21" s="34"/>
      <c r="P21" s="38"/>
      <c r="Q21" s="34"/>
      <c r="R21" s="34"/>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f t="shared" si="1"/>
        <v>60990.8</v>
      </c>
      <c r="BB21" s="40">
        <f t="shared" si="2"/>
        <v>60990.8</v>
      </c>
      <c r="BC21" s="41" t="str">
        <f t="shared" si="3"/>
        <v>INR  Sixty Thousand Nine Hundred &amp; Ninety  and Paise Eighty Only</v>
      </c>
      <c r="IA21" s="17">
        <v>1.08</v>
      </c>
      <c r="IB21" s="17" t="s">
        <v>131</v>
      </c>
      <c r="IC21" s="17" t="s">
        <v>54</v>
      </c>
      <c r="ID21" s="17">
        <v>40</v>
      </c>
      <c r="IE21" s="18" t="s">
        <v>199</v>
      </c>
      <c r="IF21" s="18"/>
      <c r="IG21" s="18"/>
      <c r="IH21" s="18"/>
      <c r="II21" s="18"/>
    </row>
    <row r="22" spans="1:243" s="17" customFormat="1" ht="56.25">
      <c r="A22" s="19">
        <v>1.09</v>
      </c>
      <c r="B22" s="30" t="s">
        <v>132</v>
      </c>
      <c r="C22" s="31" t="s">
        <v>48</v>
      </c>
      <c r="D22" s="32">
        <v>50</v>
      </c>
      <c r="E22" s="32" t="s">
        <v>199</v>
      </c>
      <c r="F22" s="33">
        <v>228.85</v>
      </c>
      <c r="G22" s="34"/>
      <c r="H22" s="34"/>
      <c r="I22" s="35" t="s">
        <v>34</v>
      </c>
      <c r="J22" s="36">
        <f t="shared" si="0"/>
        <v>1</v>
      </c>
      <c r="K22" s="34" t="s">
        <v>35</v>
      </c>
      <c r="L22" s="34" t="s">
        <v>4</v>
      </c>
      <c r="M22" s="37"/>
      <c r="N22" s="34"/>
      <c r="O22" s="34"/>
      <c r="P22" s="38"/>
      <c r="Q22" s="34"/>
      <c r="R22" s="34"/>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f t="shared" si="1"/>
        <v>11442.5</v>
      </c>
      <c r="BB22" s="40">
        <f t="shared" si="2"/>
        <v>11442.5</v>
      </c>
      <c r="BC22" s="41" t="str">
        <f t="shared" si="3"/>
        <v>INR  Eleven Thousand Four Hundred &amp; Forty Two  and Paise Fifty Only</v>
      </c>
      <c r="IA22" s="17">
        <v>1.09</v>
      </c>
      <c r="IB22" s="17" t="s">
        <v>132</v>
      </c>
      <c r="IC22" s="17" t="s">
        <v>48</v>
      </c>
      <c r="ID22" s="17">
        <v>50</v>
      </c>
      <c r="IE22" s="18" t="s">
        <v>199</v>
      </c>
      <c r="IF22" s="18"/>
      <c r="IG22" s="18"/>
      <c r="IH22" s="18"/>
      <c r="II22" s="18"/>
    </row>
    <row r="23" spans="1:243" s="17" customFormat="1" ht="37.5">
      <c r="A23" s="19">
        <v>1.1</v>
      </c>
      <c r="B23" s="30" t="s">
        <v>133</v>
      </c>
      <c r="C23" s="31" t="s">
        <v>55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IA23" s="17">
        <v>1.1</v>
      </c>
      <c r="IB23" s="17" t="s">
        <v>133</v>
      </c>
      <c r="IC23" s="17" t="s">
        <v>55</v>
      </c>
      <c r="IE23" s="18"/>
      <c r="IF23" s="18"/>
      <c r="IG23" s="18"/>
      <c r="IH23" s="18"/>
      <c r="II23" s="18"/>
    </row>
    <row r="24" spans="1:243" s="17" customFormat="1" ht="37.5">
      <c r="A24" s="19">
        <v>1.11</v>
      </c>
      <c r="B24" s="30" t="s">
        <v>134</v>
      </c>
      <c r="C24" s="31" t="s">
        <v>56</v>
      </c>
      <c r="D24" s="32">
        <v>4</v>
      </c>
      <c r="E24" s="32" t="s">
        <v>200</v>
      </c>
      <c r="F24" s="33">
        <v>151.69</v>
      </c>
      <c r="G24" s="34"/>
      <c r="H24" s="34"/>
      <c r="I24" s="35" t="s">
        <v>34</v>
      </c>
      <c r="J24" s="36">
        <f t="shared" si="0"/>
        <v>1</v>
      </c>
      <c r="K24" s="34" t="s">
        <v>35</v>
      </c>
      <c r="L24" s="34" t="s">
        <v>4</v>
      </c>
      <c r="M24" s="37"/>
      <c r="N24" s="34"/>
      <c r="O24" s="34"/>
      <c r="P24" s="38"/>
      <c r="Q24" s="34"/>
      <c r="R24" s="34"/>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f t="shared" si="1"/>
        <v>606.76</v>
      </c>
      <c r="BB24" s="40">
        <f t="shared" si="2"/>
        <v>606.76</v>
      </c>
      <c r="BC24" s="41" t="str">
        <f t="shared" si="3"/>
        <v>INR  Six Hundred &amp; Six  and Paise Seventy Six Only</v>
      </c>
      <c r="IA24" s="17">
        <v>1.11</v>
      </c>
      <c r="IB24" s="17" t="s">
        <v>134</v>
      </c>
      <c r="IC24" s="17" t="s">
        <v>56</v>
      </c>
      <c r="ID24" s="17">
        <v>4</v>
      </c>
      <c r="IE24" s="18" t="s">
        <v>200</v>
      </c>
      <c r="IF24" s="18"/>
      <c r="IG24" s="18"/>
      <c r="IH24" s="18"/>
      <c r="II24" s="18"/>
    </row>
    <row r="25" spans="1:243" s="17" customFormat="1" ht="56.25">
      <c r="A25" s="19">
        <v>1.12</v>
      </c>
      <c r="B25" s="30" t="s">
        <v>135</v>
      </c>
      <c r="C25" s="31" t="s">
        <v>57</v>
      </c>
      <c r="D25" s="32">
        <v>8</v>
      </c>
      <c r="E25" s="32" t="s">
        <v>200</v>
      </c>
      <c r="F25" s="33">
        <v>146.43</v>
      </c>
      <c r="G25" s="34"/>
      <c r="H25" s="34"/>
      <c r="I25" s="35" t="s">
        <v>34</v>
      </c>
      <c r="J25" s="36">
        <f t="shared" si="0"/>
        <v>1</v>
      </c>
      <c r="K25" s="34" t="s">
        <v>35</v>
      </c>
      <c r="L25" s="34" t="s">
        <v>4</v>
      </c>
      <c r="M25" s="37"/>
      <c r="N25" s="34"/>
      <c r="O25" s="34"/>
      <c r="P25" s="38"/>
      <c r="Q25" s="34"/>
      <c r="R25" s="34"/>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f t="shared" si="1"/>
        <v>1171.44</v>
      </c>
      <c r="BB25" s="40">
        <f t="shared" si="2"/>
        <v>1171.44</v>
      </c>
      <c r="BC25" s="41" t="str">
        <f t="shared" si="3"/>
        <v>INR  One Thousand One Hundred &amp; Seventy One  and Paise Forty Four Only</v>
      </c>
      <c r="IA25" s="17">
        <v>1.12</v>
      </c>
      <c r="IB25" s="17" t="s">
        <v>135</v>
      </c>
      <c r="IC25" s="17" t="s">
        <v>57</v>
      </c>
      <c r="ID25" s="17">
        <v>8</v>
      </c>
      <c r="IE25" s="18" t="s">
        <v>200</v>
      </c>
      <c r="IF25" s="18"/>
      <c r="IG25" s="18"/>
      <c r="IH25" s="18"/>
      <c r="II25" s="18"/>
    </row>
    <row r="26" spans="1:243" s="17" customFormat="1" ht="37.5">
      <c r="A26" s="19">
        <v>1.13</v>
      </c>
      <c r="B26" s="30" t="s">
        <v>136</v>
      </c>
      <c r="C26" s="31" t="s">
        <v>58</v>
      </c>
      <c r="D26" s="32">
        <v>9</v>
      </c>
      <c r="E26" s="32" t="s">
        <v>200</v>
      </c>
      <c r="F26" s="33">
        <v>123.63</v>
      </c>
      <c r="G26" s="34"/>
      <c r="H26" s="34"/>
      <c r="I26" s="35" t="s">
        <v>34</v>
      </c>
      <c r="J26" s="36">
        <f t="shared" si="0"/>
        <v>1</v>
      </c>
      <c r="K26" s="34" t="s">
        <v>35</v>
      </c>
      <c r="L26" s="34" t="s">
        <v>4</v>
      </c>
      <c r="M26" s="37"/>
      <c r="N26" s="34"/>
      <c r="O26" s="34"/>
      <c r="P26" s="38"/>
      <c r="Q26" s="34"/>
      <c r="R26" s="34"/>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f t="shared" si="1"/>
        <v>1112.67</v>
      </c>
      <c r="BB26" s="40">
        <f t="shared" si="2"/>
        <v>1112.67</v>
      </c>
      <c r="BC26" s="41" t="str">
        <f t="shared" si="3"/>
        <v>INR  One Thousand One Hundred &amp; Twelve  and Paise Sixty Seven Only</v>
      </c>
      <c r="IA26" s="17">
        <v>1.13</v>
      </c>
      <c r="IB26" s="17" t="s">
        <v>136</v>
      </c>
      <c r="IC26" s="17" t="s">
        <v>58</v>
      </c>
      <c r="ID26" s="17">
        <v>9</v>
      </c>
      <c r="IE26" s="18" t="s">
        <v>200</v>
      </c>
      <c r="IF26" s="18"/>
      <c r="IG26" s="18"/>
      <c r="IH26" s="18"/>
      <c r="II26" s="18"/>
    </row>
    <row r="27" spans="1:243" s="17" customFormat="1" ht="37.5">
      <c r="A27" s="19">
        <v>1.14</v>
      </c>
      <c r="B27" s="30" t="s">
        <v>137</v>
      </c>
      <c r="C27" s="31" t="s">
        <v>59</v>
      </c>
      <c r="D27" s="32">
        <v>3</v>
      </c>
      <c r="E27" s="32" t="s">
        <v>200</v>
      </c>
      <c r="F27" s="33">
        <v>144.67</v>
      </c>
      <c r="G27" s="34"/>
      <c r="H27" s="34"/>
      <c r="I27" s="35" t="s">
        <v>34</v>
      </c>
      <c r="J27" s="36">
        <f t="shared" si="0"/>
        <v>1</v>
      </c>
      <c r="K27" s="34" t="s">
        <v>35</v>
      </c>
      <c r="L27" s="34" t="s">
        <v>4</v>
      </c>
      <c r="M27" s="37"/>
      <c r="N27" s="34"/>
      <c r="O27" s="34"/>
      <c r="P27" s="38"/>
      <c r="Q27" s="34"/>
      <c r="R27" s="34"/>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f t="shared" si="1"/>
        <v>434.01</v>
      </c>
      <c r="BB27" s="40">
        <f t="shared" si="2"/>
        <v>434.01</v>
      </c>
      <c r="BC27" s="41" t="str">
        <f t="shared" si="3"/>
        <v>INR  Four Hundred &amp; Thirty Four  and Paise One Only</v>
      </c>
      <c r="IA27" s="17">
        <v>1.14</v>
      </c>
      <c r="IB27" s="17" t="s">
        <v>137</v>
      </c>
      <c r="IC27" s="17" t="s">
        <v>59</v>
      </c>
      <c r="ID27" s="17">
        <v>3</v>
      </c>
      <c r="IE27" s="18" t="s">
        <v>200</v>
      </c>
      <c r="IF27" s="18"/>
      <c r="IG27" s="18"/>
      <c r="IH27" s="18"/>
      <c r="II27" s="18"/>
    </row>
    <row r="28" spans="1:243" s="17" customFormat="1" ht="56.25">
      <c r="A28" s="19">
        <v>1.15</v>
      </c>
      <c r="B28" s="30" t="s">
        <v>138</v>
      </c>
      <c r="C28" s="31" t="s">
        <v>60</v>
      </c>
      <c r="D28" s="32">
        <v>40</v>
      </c>
      <c r="E28" s="32" t="s">
        <v>199</v>
      </c>
      <c r="F28" s="33">
        <v>980.27</v>
      </c>
      <c r="G28" s="34"/>
      <c r="H28" s="34"/>
      <c r="I28" s="35" t="s">
        <v>34</v>
      </c>
      <c r="J28" s="36">
        <f t="shared" si="0"/>
        <v>1</v>
      </c>
      <c r="K28" s="34" t="s">
        <v>35</v>
      </c>
      <c r="L28" s="34" t="s">
        <v>4</v>
      </c>
      <c r="M28" s="37"/>
      <c r="N28" s="34"/>
      <c r="O28" s="34"/>
      <c r="P28" s="38"/>
      <c r="Q28" s="34"/>
      <c r="R28" s="34"/>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f t="shared" si="1"/>
        <v>39210.8</v>
      </c>
      <c r="BB28" s="40">
        <f t="shared" si="2"/>
        <v>39210.8</v>
      </c>
      <c r="BC28" s="41" t="str">
        <f t="shared" si="3"/>
        <v>INR  Thirty Nine Thousand Two Hundred &amp; Ten  and Paise Eighty Only</v>
      </c>
      <c r="IA28" s="17">
        <v>1.15</v>
      </c>
      <c r="IB28" s="17" t="s">
        <v>138</v>
      </c>
      <c r="IC28" s="17" t="s">
        <v>60</v>
      </c>
      <c r="ID28" s="17">
        <v>40</v>
      </c>
      <c r="IE28" s="18" t="s">
        <v>199</v>
      </c>
      <c r="IF28" s="18"/>
      <c r="IG28" s="18"/>
      <c r="IH28" s="18"/>
      <c r="II28" s="18"/>
    </row>
    <row r="29" spans="1:243" s="17" customFormat="1" ht="37.5">
      <c r="A29" s="19">
        <v>1.16</v>
      </c>
      <c r="B29" s="30" t="s">
        <v>139</v>
      </c>
      <c r="C29" s="31" t="s">
        <v>61</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IA29" s="17">
        <v>1.16</v>
      </c>
      <c r="IB29" s="17" t="s">
        <v>139</v>
      </c>
      <c r="IC29" s="17" t="s">
        <v>61</v>
      </c>
      <c r="IE29" s="18"/>
      <c r="IF29" s="18"/>
      <c r="IG29" s="18"/>
      <c r="IH29" s="18"/>
      <c r="II29" s="18"/>
    </row>
    <row r="30" spans="1:243" s="17" customFormat="1" ht="56.25">
      <c r="A30" s="19">
        <v>1.17</v>
      </c>
      <c r="B30" s="30" t="s">
        <v>140</v>
      </c>
      <c r="C30" s="31" t="s">
        <v>49</v>
      </c>
      <c r="D30" s="32">
        <v>40</v>
      </c>
      <c r="E30" s="32" t="s">
        <v>199</v>
      </c>
      <c r="F30" s="33">
        <v>432.27</v>
      </c>
      <c r="G30" s="34"/>
      <c r="H30" s="34"/>
      <c r="I30" s="35" t="s">
        <v>34</v>
      </c>
      <c r="J30" s="36">
        <f t="shared" si="0"/>
        <v>1</v>
      </c>
      <c r="K30" s="34" t="s">
        <v>35</v>
      </c>
      <c r="L30" s="34" t="s">
        <v>4</v>
      </c>
      <c r="M30" s="37"/>
      <c r="N30" s="34"/>
      <c r="O30" s="34"/>
      <c r="P30" s="38"/>
      <c r="Q30" s="34"/>
      <c r="R30" s="34"/>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f t="shared" si="1"/>
        <v>17290.8</v>
      </c>
      <c r="BB30" s="40">
        <f t="shared" si="2"/>
        <v>17290.8</v>
      </c>
      <c r="BC30" s="41" t="str">
        <f t="shared" si="3"/>
        <v>INR  Seventeen Thousand Two Hundred &amp; Ninety  and Paise Eighty Only</v>
      </c>
      <c r="IA30" s="17">
        <v>1.17</v>
      </c>
      <c r="IB30" s="17" t="s">
        <v>140</v>
      </c>
      <c r="IC30" s="17" t="s">
        <v>49</v>
      </c>
      <c r="ID30" s="17">
        <v>40</v>
      </c>
      <c r="IE30" s="18" t="s">
        <v>199</v>
      </c>
      <c r="IF30" s="18"/>
      <c r="IG30" s="18"/>
      <c r="IH30" s="18"/>
      <c r="II30" s="18"/>
    </row>
    <row r="31" spans="1:243" s="17" customFormat="1" ht="37.5">
      <c r="A31" s="19">
        <v>1.18</v>
      </c>
      <c r="B31" s="30" t="s">
        <v>134</v>
      </c>
      <c r="C31" s="31" t="s">
        <v>63</v>
      </c>
      <c r="D31" s="32">
        <v>4</v>
      </c>
      <c r="E31" s="32" t="s">
        <v>200</v>
      </c>
      <c r="F31" s="33">
        <v>194.65</v>
      </c>
      <c r="G31" s="34"/>
      <c r="H31" s="34"/>
      <c r="I31" s="35" t="s">
        <v>34</v>
      </c>
      <c r="J31" s="36">
        <f t="shared" si="0"/>
        <v>1</v>
      </c>
      <c r="K31" s="34" t="s">
        <v>35</v>
      </c>
      <c r="L31" s="34" t="s">
        <v>4</v>
      </c>
      <c r="M31" s="37"/>
      <c r="N31" s="34"/>
      <c r="O31" s="34"/>
      <c r="P31" s="38"/>
      <c r="Q31" s="34"/>
      <c r="R31" s="34"/>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f t="shared" si="1"/>
        <v>778.6</v>
      </c>
      <c r="BB31" s="40">
        <f t="shared" si="2"/>
        <v>778.6</v>
      </c>
      <c r="BC31" s="41" t="str">
        <f t="shared" si="3"/>
        <v>INR  Seven Hundred &amp; Seventy Eight  and Paise Sixty Only</v>
      </c>
      <c r="IA31" s="17">
        <v>1.18</v>
      </c>
      <c r="IB31" s="17" t="s">
        <v>134</v>
      </c>
      <c r="IC31" s="17" t="s">
        <v>63</v>
      </c>
      <c r="ID31" s="17">
        <v>4</v>
      </c>
      <c r="IE31" s="18" t="s">
        <v>200</v>
      </c>
      <c r="IF31" s="18"/>
      <c r="IG31" s="18"/>
      <c r="IH31" s="18"/>
      <c r="II31" s="18"/>
    </row>
    <row r="32" spans="1:243" s="17" customFormat="1" ht="56.25">
      <c r="A32" s="19">
        <v>1.19</v>
      </c>
      <c r="B32" s="30" t="s">
        <v>141</v>
      </c>
      <c r="C32" s="31" t="s">
        <v>64</v>
      </c>
      <c r="D32" s="32">
        <v>3</v>
      </c>
      <c r="E32" s="32" t="s">
        <v>200</v>
      </c>
      <c r="F32" s="33">
        <v>539.24</v>
      </c>
      <c r="G32" s="34"/>
      <c r="H32" s="34"/>
      <c r="I32" s="35" t="s">
        <v>34</v>
      </c>
      <c r="J32" s="36">
        <f t="shared" si="0"/>
        <v>1</v>
      </c>
      <c r="K32" s="34" t="s">
        <v>35</v>
      </c>
      <c r="L32" s="34" t="s">
        <v>4</v>
      </c>
      <c r="M32" s="37"/>
      <c r="N32" s="34"/>
      <c r="O32" s="34"/>
      <c r="P32" s="38"/>
      <c r="Q32" s="34"/>
      <c r="R32" s="34"/>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f t="shared" si="1"/>
        <v>1617.72</v>
      </c>
      <c r="BB32" s="40">
        <f t="shared" si="2"/>
        <v>1617.72</v>
      </c>
      <c r="BC32" s="41" t="str">
        <f t="shared" si="3"/>
        <v>INR  One Thousand Six Hundred &amp; Seventeen  and Paise Seventy Two Only</v>
      </c>
      <c r="IA32" s="17">
        <v>1.19</v>
      </c>
      <c r="IB32" s="17" t="s">
        <v>141</v>
      </c>
      <c r="IC32" s="17" t="s">
        <v>64</v>
      </c>
      <c r="ID32" s="17">
        <v>3</v>
      </c>
      <c r="IE32" s="18" t="s">
        <v>200</v>
      </c>
      <c r="IF32" s="18"/>
      <c r="IG32" s="18"/>
      <c r="IH32" s="18"/>
      <c r="II32" s="18"/>
    </row>
    <row r="33" spans="1:243" s="17" customFormat="1" ht="34.5" customHeight="1">
      <c r="A33" s="19">
        <v>1.2</v>
      </c>
      <c r="B33" s="30" t="s">
        <v>142</v>
      </c>
      <c r="C33" s="31" t="s">
        <v>65</v>
      </c>
      <c r="D33" s="32">
        <v>2</v>
      </c>
      <c r="E33" s="32" t="s">
        <v>200</v>
      </c>
      <c r="F33" s="33">
        <v>551.51</v>
      </c>
      <c r="G33" s="34"/>
      <c r="H33" s="34"/>
      <c r="I33" s="35" t="s">
        <v>34</v>
      </c>
      <c r="J33" s="36">
        <f t="shared" si="0"/>
        <v>1</v>
      </c>
      <c r="K33" s="34" t="s">
        <v>35</v>
      </c>
      <c r="L33" s="34" t="s">
        <v>4</v>
      </c>
      <c r="M33" s="37"/>
      <c r="N33" s="34"/>
      <c r="O33" s="34"/>
      <c r="P33" s="38"/>
      <c r="Q33" s="34"/>
      <c r="R33" s="34"/>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f t="shared" si="1"/>
        <v>1103.02</v>
      </c>
      <c r="BB33" s="40">
        <f t="shared" si="2"/>
        <v>1103.02</v>
      </c>
      <c r="BC33" s="41" t="str">
        <f t="shared" si="3"/>
        <v>INR  One Thousand One Hundred &amp; Three  and Paise Two Only</v>
      </c>
      <c r="IA33" s="17">
        <v>1.2</v>
      </c>
      <c r="IB33" s="17" t="s">
        <v>142</v>
      </c>
      <c r="IC33" s="17" t="s">
        <v>65</v>
      </c>
      <c r="ID33" s="17">
        <v>2</v>
      </c>
      <c r="IE33" s="18" t="s">
        <v>200</v>
      </c>
      <c r="IF33" s="18"/>
      <c r="IG33" s="18"/>
      <c r="IH33" s="18"/>
      <c r="II33" s="18"/>
    </row>
    <row r="34" spans="1:243" s="17" customFormat="1" ht="37.5">
      <c r="A34" s="19">
        <v>1.21</v>
      </c>
      <c r="B34" s="30" t="s">
        <v>143</v>
      </c>
      <c r="C34" s="31" t="s">
        <v>66</v>
      </c>
      <c r="D34" s="32">
        <v>1</v>
      </c>
      <c r="E34" s="32" t="s">
        <v>200</v>
      </c>
      <c r="F34" s="33">
        <v>939.06</v>
      </c>
      <c r="G34" s="34"/>
      <c r="H34" s="34"/>
      <c r="I34" s="35" t="s">
        <v>34</v>
      </c>
      <c r="J34" s="36">
        <f t="shared" si="0"/>
        <v>1</v>
      </c>
      <c r="K34" s="34" t="s">
        <v>35</v>
      </c>
      <c r="L34" s="34" t="s">
        <v>4</v>
      </c>
      <c r="M34" s="37"/>
      <c r="N34" s="34"/>
      <c r="O34" s="34"/>
      <c r="P34" s="38"/>
      <c r="Q34" s="34"/>
      <c r="R34" s="34"/>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f t="shared" si="1"/>
        <v>939.06</v>
      </c>
      <c r="BB34" s="40">
        <f t="shared" si="2"/>
        <v>939.06</v>
      </c>
      <c r="BC34" s="41" t="str">
        <f t="shared" si="3"/>
        <v>INR  Nine Hundred &amp; Thirty Nine  and Paise Six Only</v>
      </c>
      <c r="IA34" s="17">
        <v>1.21</v>
      </c>
      <c r="IB34" s="17" t="s">
        <v>143</v>
      </c>
      <c r="IC34" s="17" t="s">
        <v>66</v>
      </c>
      <c r="ID34" s="17">
        <v>1</v>
      </c>
      <c r="IE34" s="18" t="s">
        <v>200</v>
      </c>
      <c r="IF34" s="18"/>
      <c r="IG34" s="18"/>
      <c r="IH34" s="18"/>
      <c r="II34" s="18"/>
    </row>
    <row r="35" spans="1:243" s="17" customFormat="1" ht="58.5" customHeight="1">
      <c r="A35" s="19">
        <v>1.22</v>
      </c>
      <c r="B35" s="30" t="s">
        <v>144</v>
      </c>
      <c r="C35" s="31" t="s">
        <v>67</v>
      </c>
      <c r="D35" s="32">
        <v>3</v>
      </c>
      <c r="E35" s="32" t="s">
        <v>200</v>
      </c>
      <c r="F35" s="33">
        <v>762.82</v>
      </c>
      <c r="G35" s="34"/>
      <c r="H35" s="34"/>
      <c r="I35" s="35" t="s">
        <v>34</v>
      </c>
      <c r="J35" s="36">
        <f t="shared" si="0"/>
        <v>1</v>
      </c>
      <c r="K35" s="34" t="s">
        <v>35</v>
      </c>
      <c r="L35" s="34" t="s">
        <v>4</v>
      </c>
      <c r="M35" s="37"/>
      <c r="N35" s="34"/>
      <c r="O35" s="34"/>
      <c r="P35" s="38"/>
      <c r="Q35" s="34"/>
      <c r="R35" s="34"/>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f t="shared" si="1"/>
        <v>2288.46</v>
      </c>
      <c r="BB35" s="40">
        <f t="shared" si="2"/>
        <v>2288.46</v>
      </c>
      <c r="BC35" s="41" t="str">
        <f t="shared" si="3"/>
        <v>INR  Two Thousand Two Hundred &amp; Eighty Eight  and Paise Forty Six Only</v>
      </c>
      <c r="IA35" s="17">
        <v>1.22</v>
      </c>
      <c r="IB35" s="17" t="s">
        <v>144</v>
      </c>
      <c r="IC35" s="17" t="s">
        <v>67</v>
      </c>
      <c r="ID35" s="17">
        <v>3</v>
      </c>
      <c r="IE35" s="18" t="s">
        <v>200</v>
      </c>
      <c r="IF35" s="18"/>
      <c r="IG35" s="18"/>
      <c r="IH35" s="18"/>
      <c r="II35" s="18"/>
    </row>
    <row r="36" spans="1:243" s="17" customFormat="1" ht="37.5">
      <c r="A36" s="19">
        <v>1.23</v>
      </c>
      <c r="B36" s="30" t="s">
        <v>145</v>
      </c>
      <c r="C36" s="31" t="s">
        <v>68</v>
      </c>
      <c r="D36" s="32">
        <v>15</v>
      </c>
      <c r="E36" s="32" t="s">
        <v>199</v>
      </c>
      <c r="F36" s="33">
        <v>260.41</v>
      </c>
      <c r="G36" s="34"/>
      <c r="H36" s="34"/>
      <c r="I36" s="35" t="s">
        <v>34</v>
      </c>
      <c r="J36" s="36">
        <f t="shared" si="0"/>
        <v>1</v>
      </c>
      <c r="K36" s="34" t="s">
        <v>35</v>
      </c>
      <c r="L36" s="34" t="s">
        <v>4</v>
      </c>
      <c r="M36" s="37"/>
      <c r="N36" s="34"/>
      <c r="O36" s="34"/>
      <c r="P36" s="38"/>
      <c r="Q36" s="34"/>
      <c r="R36" s="34"/>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9">
        <f t="shared" si="1"/>
        <v>3906.15</v>
      </c>
      <c r="BB36" s="40">
        <f t="shared" si="2"/>
        <v>3906.15</v>
      </c>
      <c r="BC36" s="41" t="str">
        <f t="shared" si="3"/>
        <v>INR  Three Thousand Nine Hundred &amp; Six  and Paise Fifteen Only</v>
      </c>
      <c r="IA36" s="17">
        <v>1.23</v>
      </c>
      <c r="IB36" s="17" t="s">
        <v>145</v>
      </c>
      <c r="IC36" s="17" t="s">
        <v>68</v>
      </c>
      <c r="ID36" s="17">
        <v>15</v>
      </c>
      <c r="IE36" s="18" t="s">
        <v>199</v>
      </c>
      <c r="IF36" s="18"/>
      <c r="IG36" s="18"/>
      <c r="IH36" s="18"/>
      <c r="II36" s="18"/>
    </row>
    <row r="37" spans="1:243" s="17" customFormat="1" ht="37.5">
      <c r="A37" s="19">
        <v>1.24</v>
      </c>
      <c r="B37" s="30" t="s">
        <v>146</v>
      </c>
      <c r="C37" s="31" t="s">
        <v>69</v>
      </c>
      <c r="D37" s="32">
        <v>18</v>
      </c>
      <c r="E37" s="32" t="s">
        <v>200</v>
      </c>
      <c r="F37" s="33">
        <v>224.46</v>
      </c>
      <c r="G37" s="34"/>
      <c r="H37" s="34"/>
      <c r="I37" s="35" t="s">
        <v>34</v>
      </c>
      <c r="J37" s="36">
        <f t="shared" si="0"/>
        <v>1</v>
      </c>
      <c r="K37" s="34" t="s">
        <v>35</v>
      </c>
      <c r="L37" s="34" t="s">
        <v>4</v>
      </c>
      <c r="M37" s="37"/>
      <c r="N37" s="34"/>
      <c r="O37" s="34"/>
      <c r="P37" s="38"/>
      <c r="Q37" s="34"/>
      <c r="R37" s="34"/>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9">
        <f t="shared" si="1"/>
        <v>4040.28</v>
      </c>
      <c r="BB37" s="40">
        <f t="shared" si="2"/>
        <v>4040.28</v>
      </c>
      <c r="BC37" s="41" t="str">
        <f t="shared" si="3"/>
        <v>INR  Four Thousand  &amp;Forty  and Paise Twenty Eight Only</v>
      </c>
      <c r="IA37" s="17">
        <v>1.24</v>
      </c>
      <c r="IB37" s="17" t="s">
        <v>146</v>
      </c>
      <c r="IC37" s="17" t="s">
        <v>69</v>
      </c>
      <c r="ID37" s="17">
        <v>18</v>
      </c>
      <c r="IE37" s="18" t="s">
        <v>200</v>
      </c>
      <c r="IF37" s="18"/>
      <c r="IG37" s="18"/>
      <c r="IH37" s="18"/>
      <c r="II37" s="18"/>
    </row>
    <row r="38" spans="1:243" s="17" customFormat="1" ht="37.5">
      <c r="A38" s="19">
        <v>1.25</v>
      </c>
      <c r="B38" s="30" t="s">
        <v>147</v>
      </c>
      <c r="C38" s="31" t="s">
        <v>70</v>
      </c>
      <c r="D38" s="32">
        <v>36</v>
      </c>
      <c r="E38" s="32" t="s">
        <v>200</v>
      </c>
      <c r="F38" s="33">
        <v>90.31</v>
      </c>
      <c r="G38" s="34"/>
      <c r="H38" s="34"/>
      <c r="I38" s="35" t="s">
        <v>34</v>
      </c>
      <c r="J38" s="36">
        <f t="shared" si="0"/>
        <v>1</v>
      </c>
      <c r="K38" s="34" t="s">
        <v>35</v>
      </c>
      <c r="L38" s="34" t="s">
        <v>4</v>
      </c>
      <c r="M38" s="37"/>
      <c r="N38" s="34"/>
      <c r="O38" s="34"/>
      <c r="P38" s="38"/>
      <c r="Q38" s="34"/>
      <c r="R38" s="34"/>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9">
        <f t="shared" si="1"/>
        <v>3251.16</v>
      </c>
      <c r="BB38" s="40">
        <f t="shared" si="2"/>
        <v>3251.16</v>
      </c>
      <c r="BC38" s="41" t="str">
        <f t="shared" si="3"/>
        <v>INR  Three Thousand Two Hundred &amp; Fifty One  and Paise Sixteen Only</v>
      </c>
      <c r="IA38" s="17">
        <v>1.25</v>
      </c>
      <c r="IB38" s="17" t="s">
        <v>147</v>
      </c>
      <c r="IC38" s="17" t="s">
        <v>70</v>
      </c>
      <c r="ID38" s="17">
        <v>36</v>
      </c>
      <c r="IE38" s="18" t="s">
        <v>200</v>
      </c>
      <c r="IF38" s="18"/>
      <c r="IG38" s="18"/>
      <c r="IH38" s="18"/>
      <c r="II38" s="18"/>
    </row>
    <row r="39" spans="1:243" s="17" customFormat="1" ht="56.25">
      <c r="A39" s="19">
        <v>1.26</v>
      </c>
      <c r="B39" s="30" t="s">
        <v>148</v>
      </c>
      <c r="C39" s="31" t="s">
        <v>71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IA39" s="17">
        <v>1.26</v>
      </c>
      <c r="IB39" s="17" t="s">
        <v>148</v>
      </c>
      <c r="IC39" s="17" t="s">
        <v>71</v>
      </c>
      <c r="IE39" s="18"/>
      <c r="IF39" s="18"/>
      <c r="IG39" s="18"/>
      <c r="IH39" s="18"/>
      <c r="II39" s="18"/>
    </row>
    <row r="40" spans="1:243" s="17" customFormat="1" ht="37.5">
      <c r="A40" s="19">
        <v>1.27</v>
      </c>
      <c r="B40" s="30" t="s">
        <v>149</v>
      </c>
      <c r="C40" s="31" t="s">
        <v>72</v>
      </c>
      <c r="D40" s="32">
        <v>3</v>
      </c>
      <c r="E40" s="32" t="s">
        <v>200</v>
      </c>
      <c r="F40" s="33">
        <v>301.62</v>
      </c>
      <c r="G40" s="34"/>
      <c r="H40" s="34"/>
      <c r="I40" s="35" t="s">
        <v>34</v>
      </c>
      <c r="J40" s="36">
        <f t="shared" si="0"/>
        <v>1</v>
      </c>
      <c r="K40" s="34" t="s">
        <v>35</v>
      </c>
      <c r="L40" s="34" t="s">
        <v>4</v>
      </c>
      <c r="M40" s="37"/>
      <c r="N40" s="34"/>
      <c r="O40" s="34"/>
      <c r="P40" s="38"/>
      <c r="Q40" s="34"/>
      <c r="R40" s="34"/>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9">
        <f t="shared" si="1"/>
        <v>904.86</v>
      </c>
      <c r="BB40" s="40">
        <f t="shared" si="2"/>
        <v>904.86</v>
      </c>
      <c r="BC40" s="41" t="str">
        <f t="shared" si="3"/>
        <v>INR  Nine Hundred &amp; Four  and Paise Eighty Six Only</v>
      </c>
      <c r="IA40" s="17">
        <v>1.27</v>
      </c>
      <c r="IB40" s="17" t="s">
        <v>149</v>
      </c>
      <c r="IC40" s="17" t="s">
        <v>72</v>
      </c>
      <c r="ID40" s="17">
        <v>3</v>
      </c>
      <c r="IE40" s="18" t="s">
        <v>200</v>
      </c>
      <c r="IF40" s="18"/>
      <c r="IG40" s="18"/>
      <c r="IH40" s="18"/>
      <c r="II40" s="18"/>
    </row>
    <row r="41" spans="1:243" s="17" customFormat="1" ht="37.5">
      <c r="A41" s="19">
        <v>1.28</v>
      </c>
      <c r="B41" s="30" t="s">
        <v>150</v>
      </c>
      <c r="C41" s="31" t="s">
        <v>73</v>
      </c>
      <c r="D41" s="32">
        <v>2</v>
      </c>
      <c r="E41" s="32" t="s">
        <v>200</v>
      </c>
      <c r="F41" s="33">
        <v>404.21</v>
      </c>
      <c r="G41" s="34"/>
      <c r="H41" s="34"/>
      <c r="I41" s="35" t="s">
        <v>34</v>
      </c>
      <c r="J41" s="36">
        <f t="shared" si="0"/>
        <v>1</v>
      </c>
      <c r="K41" s="34" t="s">
        <v>35</v>
      </c>
      <c r="L41" s="34" t="s">
        <v>4</v>
      </c>
      <c r="M41" s="37"/>
      <c r="N41" s="34"/>
      <c r="O41" s="34"/>
      <c r="P41" s="38"/>
      <c r="Q41" s="34"/>
      <c r="R41" s="34"/>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f t="shared" si="1"/>
        <v>808.42</v>
      </c>
      <c r="BB41" s="40">
        <f t="shared" si="2"/>
        <v>808.42</v>
      </c>
      <c r="BC41" s="41" t="str">
        <f t="shared" si="3"/>
        <v>INR  Eight Hundred &amp; Eight  and Paise Forty Two Only</v>
      </c>
      <c r="IA41" s="17">
        <v>1.28</v>
      </c>
      <c r="IB41" s="17" t="s">
        <v>150</v>
      </c>
      <c r="IC41" s="17" t="s">
        <v>73</v>
      </c>
      <c r="ID41" s="17">
        <v>2</v>
      </c>
      <c r="IE41" s="18" t="s">
        <v>200</v>
      </c>
      <c r="IF41" s="18"/>
      <c r="IG41" s="18"/>
      <c r="IH41" s="18"/>
      <c r="II41" s="18"/>
    </row>
    <row r="42" spans="1:243" s="17" customFormat="1" ht="75">
      <c r="A42" s="19">
        <v>1.29</v>
      </c>
      <c r="B42" s="30" t="s">
        <v>151</v>
      </c>
      <c r="C42" s="31" t="s">
        <v>74</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IA42" s="17">
        <v>1.29</v>
      </c>
      <c r="IB42" s="17" t="s">
        <v>151</v>
      </c>
      <c r="IC42" s="17" t="s">
        <v>74</v>
      </c>
      <c r="IE42" s="18"/>
      <c r="IF42" s="18"/>
      <c r="IG42" s="18"/>
      <c r="IH42" s="18"/>
      <c r="II42" s="18"/>
    </row>
    <row r="43" spans="1:243" s="17" customFormat="1" ht="37.5">
      <c r="A43" s="19">
        <v>1.3</v>
      </c>
      <c r="B43" s="30" t="s">
        <v>152</v>
      </c>
      <c r="C43" s="31" t="s">
        <v>75</v>
      </c>
      <c r="D43" s="32">
        <v>3</v>
      </c>
      <c r="E43" s="32" t="s">
        <v>201</v>
      </c>
      <c r="F43" s="33">
        <v>240.25</v>
      </c>
      <c r="G43" s="34"/>
      <c r="H43" s="34"/>
      <c r="I43" s="35" t="s">
        <v>34</v>
      </c>
      <c r="J43" s="36">
        <f t="shared" si="0"/>
        <v>1</v>
      </c>
      <c r="K43" s="34" t="s">
        <v>35</v>
      </c>
      <c r="L43" s="34" t="s">
        <v>4</v>
      </c>
      <c r="M43" s="37"/>
      <c r="N43" s="34"/>
      <c r="O43" s="34"/>
      <c r="P43" s="38"/>
      <c r="Q43" s="34"/>
      <c r="R43" s="34"/>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f t="shared" si="1"/>
        <v>720.75</v>
      </c>
      <c r="BB43" s="40">
        <f t="shared" si="2"/>
        <v>720.75</v>
      </c>
      <c r="BC43" s="41" t="str">
        <f t="shared" si="3"/>
        <v>INR  Seven Hundred &amp; Twenty  and Paise Seventy Five Only</v>
      </c>
      <c r="IA43" s="17">
        <v>1.3</v>
      </c>
      <c r="IB43" s="17" t="s">
        <v>152</v>
      </c>
      <c r="IC43" s="17" t="s">
        <v>75</v>
      </c>
      <c r="ID43" s="17">
        <v>3</v>
      </c>
      <c r="IE43" s="18" t="s">
        <v>201</v>
      </c>
      <c r="IF43" s="18"/>
      <c r="IG43" s="18"/>
      <c r="IH43" s="18"/>
      <c r="II43" s="18"/>
    </row>
    <row r="44" spans="1:243" s="17" customFormat="1" ht="37.5">
      <c r="A44" s="19">
        <v>1.31</v>
      </c>
      <c r="B44" s="30" t="s">
        <v>153</v>
      </c>
      <c r="C44" s="31" t="s">
        <v>76</v>
      </c>
      <c r="D44" s="32">
        <v>4</v>
      </c>
      <c r="E44" s="32" t="s">
        <v>201</v>
      </c>
      <c r="F44" s="33">
        <v>427.01</v>
      </c>
      <c r="G44" s="34"/>
      <c r="H44" s="34"/>
      <c r="I44" s="35" t="s">
        <v>34</v>
      </c>
      <c r="J44" s="36">
        <f t="shared" si="0"/>
        <v>1</v>
      </c>
      <c r="K44" s="34" t="s">
        <v>35</v>
      </c>
      <c r="L44" s="34" t="s">
        <v>4</v>
      </c>
      <c r="M44" s="37"/>
      <c r="N44" s="34"/>
      <c r="O44" s="34"/>
      <c r="P44" s="38"/>
      <c r="Q44" s="34"/>
      <c r="R44" s="34"/>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9">
        <f t="shared" si="1"/>
        <v>1708.04</v>
      </c>
      <c r="BB44" s="40">
        <f t="shared" si="2"/>
        <v>1708.04</v>
      </c>
      <c r="BC44" s="41" t="str">
        <f t="shared" si="3"/>
        <v>INR  One Thousand Seven Hundred &amp; Eight  and Paise Four Only</v>
      </c>
      <c r="IA44" s="17">
        <v>1.31</v>
      </c>
      <c r="IB44" s="17" t="s">
        <v>153</v>
      </c>
      <c r="IC44" s="17" t="s">
        <v>76</v>
      </c>
      <c r="ID44" s="17">
        <v>4</v>
      </c>
      <c r="IE44" s="18" t="s">
        <v>201</v>
      </c>
      <c r="IF44" s="18"/>
      <c r="IG44" s="18"/>
      <c r="IH44" s="18"/>
      <c r="II44" s="18"/>
    </row>
    <row r="45" spans="1:243" s="17" customFormat="1" ht="37.5">
      <c r="A45" s="19">
        <v>1.32</v>
      </c>
      <c r="B45" s="30" t="s">
        <v>154</v>
      </c>
      <c r="C45" s="31" t="s">
        <v>77</v>
      </c>
      <c r="D45" s="32">
        <v>3</v>
      </c>
      <c r="E45" s="32" t="s">
        <v>201</v>
      </c>
      <c r="F45" s="33">
        <v>280.58</v>
      </c>
      <c r="G45" s="34"/>
      <c r="H45" s="34"/>
      <c r="I45" s="35" t="s">
        <v>34</v>
      </c>
      <c r="J45" s="36">
        <f t="shared" si="0"/>
        <v>1</v>
      </c>
      <c r="K45" s="34" t="s">
        <v>35</v>
      </c>
      <c r="L45" s="34" t="s">
        <v>4</v>
      </c>
      <c r="M45" s="37"/>
      <c r="N45" s="34"/>
      <c r="O45" s="34"/>
      <c r="P45" s="38"/>
      <c r="Q45" s="34"/>
      <c r="R45" s="34"/>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f t="shared" si="1"/>
        <v>841.74</v>
      </c>
      <c r="BB45" s="40">
        <f t="shared" si="2"/>
        <v>841.74</v>
      </c>
      <c r="BC45" s="41" t="str">
        <f t="shared" si="3"/>
        <v>INR  Eight Hundred &amp; Forty One  and Paise Seventy Four Only</v>
      </c>
      <c r="IA45" s="17">
        <v>1.32</v>
      </c>
      <c r="IB45" s="17" t="s">
        <v>154</v>
      </c>
      <c r="IC45" s="17" t="s">
        <v>77</v>
      </c>
      <c r="ID45" s="17">
        <v>3</v>
      </c>
      <c r="IE45" s="18" t="s">
        <v>201</v>
      </c>
      <c r="IF45" s="18"/>
      <c r="IG45" s="18"/>
      <c r="IH45" s="18"/>
      <c r="II45" s="18"/>
    </row>
    <row r="46" spans="1:243" s="17" customFormat="1" ht="56.25">
      <c r="A46" s="19">
        <v>1.33</v>
      </c>
      <c r="B46" s="30" t="s">
        <v>155</v>
      </c>
      <c r="C46" s="31" t="s">
        <v>78</v>
      </c>
      <c r="D46" s="32">
        <v>4</v>
      </c>
      <c r="E46" s="32" t="s">
        <v>201</v>
      </c>
      <c r="F46" s="33">
        <v>547.13</v>
      </c>
      <c r="G46" s="34"/>
      <c r="H46" s="34"/>
      <c r="I46" s="35" t="s">
        <v>34</v>
      </c>
      <c r="J46" s="36">
        <f t="shared" si="0"/>
        <v>1</v>
      </c>
      <c r="K46" s="34" t="s">
        <v>35</v>
      </c>
      <c r="L46" s="34" t="s">
        <v>4</v>
      </c>
      <c r="M46" s="37"/>
      <c r="N46" s="34"/>
      <c r="O46" s="34"/>
      <c r="P46" s="38"/>
      <c r="Q46" s="34"/>
      <c r="R46" s="34"/>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9">
        <f t="shared" si="1"/>
        <v>2188.52</v>
      </c>
      <c r="BB46" s="40">
        <f t="shared" si="2"/>
        <v>2188.52</v>
      </c>
      <c r="BC46" s="41" t="str">
        <f t="shared" si="3"/>
        <v>INR  Two Thousand One Hundred &amp; Eighty Eight  and Paise Fifty Two Only</v>
      </c>
      <c r="IA46" s="17">
        <v>1.33</v>
      </c>
      <c r="IB46" s="17" t="s">
        <v>155</v>
      </c>
      <c r="IC46" s="17" t="s">
        <v>78</v>
      </c>
      <c r="ID46" s="17">
        <v>4</v>
      </c>
      <c r="IE46" s="18" t="s">
        <v>201</v>
      </c>
      <c r="IF46" s="18"/>
      <c r="IG46" s="18"/>
      <c r="IH46" s="18"/>
      <c r="II46" s="18"/>
    </row>
    <row r="47" spans="1:243" s="17" customFormat="1" ht="150">
      <c r="A47" s="19">
        <v>1.34</v>
      </c>
      <c r="B47" s="30" t="s">
        <v>156</v>
      </c>
      <c r="C47" s="31" t="s">
        <v>79</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IA47" s="17">
        <v>1.34</v>
      </c>
      <c r="IB47" s="17" t="s">
        <v>156</v>
      </c>
      <c r="IC47" s="17" t="s">
        <v>79</v>
      </c>
      <c r="IE47" s="18"/>
      <c r="IF47" s="18"/>
      <c r="IG47" s="18"/>
      <c r="IH47" s="18"/>
      <c r="II47" s="18"/>
    </row>
    <row r="48" spans="1:243" s="17" customFormat="1" ht="37.5">
      <c r="A48" s="19">
        <v>1.35</v>
      </c>
      <c r="B48" s="30" t="s">
        <v>157</v>
      </c>
      <c r="C48" s="31" t="s">
        <v>80</v>
      </c>
      <c r="D48" s="32">
        <v>1</v>
      </c>
      <c r="E48" s="32" t="s">
        <v>201</v>
      </c>
      <c r="F48" s="33">
        <v>11252.08</v>
      </c>
      <c r="G48" s="34"/>
      <c r="H48" s="34"/>
      <c r="I48" s="35" t="s">
        <v>34</v>
      </c>
      <c r="J48" s="36">
        <f t="shared" si="0"/>
        <v>1</v>
      </c>
      <c r="K48" s="34" t="s">
        <v>35</v>
      </c>
      <c r="L48" s="34" t="s">
        <v>4</v>
      </c>
      <c r="M48" s="37"/>
      <c r="N48" s="34"/>
      <c r="O48" s="34"/>
      <c r="P48" s="38"/>
      <c r="Q48" s="34"/>
      <c r="R48" s="34"/>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9">
        <f t="shared" si="1"/>
        <v>11252.08</v>
      </c>
      <c r="BB48" s="40">
        <f t="shared" si="2"/>
        <v>11252.08</v>
      </c>
      <c r="BC48" s="41" t="str">
        <f t="shared" si="3"/>
        <v>INR  Eleven Thousand Two Hundred &amp; Fifty Two  and Paise Eight Only</v>
      </c>
      <c r="IA48" s="17">
        <v>1.35</v>
      </c>
      <c r="IB48" s="17" t="s">
        <v>157</v>
      </c>
      <c r="IC48" s="17" t="s">
        <v>80</v>
      </c>
      <c r="ID48" s="17">
        <v>1</v>
      </c>
      <c r="IE48" s="18" t="s">
        <v>201</v>
      </c>
      <c r="IF48" s="18"/>
      <c r="IG48" s="18"/>
      <c r="IH48" s="18"/>
      <c r="II48" s="18"/>
    </row>
    <row r="49" spans="1:243" s="17" customFormat="1" ht="93.75">
      <c r="A49" s="19">
        <v>1.36</v>
      </c>
      <c r="B49" s="30" t="s">
        <v>158</v>
      </c>
      <c r="C49" s="31" t="s">
        <v>81</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IA49" s="17">
        <v>1.36</v>
      </c>
      <c r="IB49" s="17" t="s">
        <v>158</v>
      </c>
      <c r="IC49" s="17" t="s">
        <v>81</v>
      </c>
      <c r="IE49" s="18"/>
      <c r="IF49" s="18"/>
      <c r="IG49" s="18"/>
      <c r="IH49" s="18"/>
      <c r="II49" s="18"/>
    </row>
    <row r="50" spans="1:243" s="17" customFormat="1" ht="37.5">
      <c r="A50" s="19">
        <v>1.37</v>
      </c>
      <c r="B50" s="30" t="s">
        <v>159</v>
      </c>
      <c r="C50" s="31" t="s">
        <v>82</v>
      </c>
      <c r="D50" s="32">
        <v>21</v>
      </c>
      <c r="E50" s="32" t="s">
        <v>201</v>
      </c>
      <c r="F50" s="33">
        <v>224.46</v>
      </c>
      <c r="G50" s="34"/>
      <c r="H50" s="34"/>
      <c r="I50" s="35" t="s">
        <v>34</v>
      </c>
      <c r="J50" s="36">
        <f t="shared" si="0"/>
        <v>1</v>
      </c>
      <c r="K50" s="34" t="s">
        <v>35</v>
      </c>
      <c r="L50" s="34" t="s">
        <v>4</v>
      </c>
      <c r="M50" s="37"/>
      <c r="N50" s="34"/>
      <c r="O50" s="34"/>
      <c r="P50" s="38"/>
      <c r="Q50" s="34"/>
      <c r="R50" s="34"/>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9">
        <f t="shared" si="1"/>
        <v>4713.66</v>
      </c>
      <c r="BB50" s="40">
        <f t="shared" si="2"/>
        <v>4713.66</v>
      </c>
      <c r="BC50" s="41" t="str">
        <f t="shared" si="3"/>
        <v>INR  Four Thousand Seven Hundred &amp; Thirteen  and Paise Sixty Six Only</v>
      </c>
      <c r="IA50" s="17">
        <v>1.37</v>
      </c>
      <c r="IB50" s="17" t="s">
        <v>159</v>
      </c>
      <c r="IC50" s="17" t="s">
        <v>82</v>
      </c>
      <c r="ID50" s="17">
        <v>21</v>
      </c>
      <c r="IE50" s="18" t="s">
        <v>201</v>
      </c>
      <c r="IF50" s="18"/>
      <c r="IG50" s="18"/>
      <c r="IH50" s="18"/>
      <c r="II50" s="18"/>
    </row>
    <row r="51" spans="1:243" s="17" customFormat="1" ht="37.5">
      <c r="A51" s="19">
        <v>1.38</v>
      </c>
      <c r="B51" s="30" t="s">
        <v>160</v>
      </c>
      <c r="C51" s="31" t="s">
        <v>83</v>
      </c>
      <c r="D51" s="32">
        <v>2</v>
      </c>
      <c r="E51" s="32" t="s">
        <v>201</v>
      </c>
      <c r="F51" s="33">
        <v>575.19</v>
      </c>
      <c r="G51" s="34"/>
      <c r="H51" s="34"/>
      <c r="I51" s="35" t="s">
        <v>34</v>
      </c>
      <c r="J51" s="36">
        <f t="shared" si="0"/>
        <v>1</v>
      </c>
      <c r="K51" s="34" t="s">
        <v>35</v>
      </c>
      <c r="L51" s="34" t="s">
        <v>4</v>
      </c>
      <c r="M51" s="37"/>
      <c r="N51" s="34"/>
      <c r="O51" s="34"/>
      <c r="P51" s="38"/>
      <c r="Q51" s="34"/>
      <c r="R51" s="34"/>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9">
        <f t="shared" si="1"/>
        <v>1150.38</v>
      </c>
      <c r="BB51" s="40">
        <f t="shared" si="2"/>
        <v>1150.38</v>
      </c>
      <c r="BC51" s="41" t="str">
        <f t="shared" si="3"/>
        <v>INR  One Thousand One Hundred &amp; Fifty  and Paise Thirty Eight Only</v>
      </c>
      <c r="IA51" s="17">
        <v>1.38</v>
      </c>
      <c r="IB51" s="17" t="s">
        <v>160</v>
      </c>
      <c r="IC51" s="17" t="s">
        <v>83</v>
      </c>
      <c r="ID51" s="17">
        <v>2</v>
      </c>
      <c r="IE51" s="18" t="s">
        <v>201</v>
      </c>
      <c r="IF51" s="18"/>
      <c r="IG51" s="18"/>
      <c r="IH51" s="18"/>
      <c r="II51" s="18"/>
    </row>
    <row r="52" spans="1:243" s="17" customFormat="1" ht="37.5">
      <c r="A52" s="19">
        <v>1.39</v>
      </c>
      <c r="B52" s="30" t="s">
        <v>161</v>
      </c>
      <c r="C52" s="31" t="s">
        <v>84</v>
      </c>
      <c r="D52" s="32">
        <v>2</v>
      </c>
      <c r="E52" s="32" t="s">
        <v>201</v>
      </c>
      <c r="F52" s="33">
        <v>882.95</v>
      </c>
      <c r="G52" s="34"/>
      <c r="H52" s="34"/>
      <c r="I52" s="35" t="s">
        <v>34</v>
      </c>
      <c r="J52" s="36">
        <f t="shared" si="0"/>
        <v>1</v>
      </c>
      <c r="K52" s="34" t="s">
        <v>35</v>
      </c>
      <c r="L52" s="34" t="s">
        <v>4</v>
      </c>
      <c r="M52" s="37"/>
      <c r="N52" s="34"/>
      <c r="O52" s="34"/>
      <c r="P52" s="38"/>
      <c r="Q52" s="34"/>
      <c r="R52" s="34"/>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f t="shared" si="1"/>
        <v>1765.9</v>
      </c>
      <c r="BB52" s="40">
        <f t="shared" si="2"/>
        <v>1765.9</v>
      </c>
      <c r="BC52" s="41" t="str">
        <f t="shared" si="3"/>
        <v>INR  One Thousand Seven Hundred &amp; Sixty Five  and Paise Ninety Only</v>
      </c>
      <c r="IA52" s="17">
        <v>1.39</v>
      </c>
      <c r="IB52" s="17" t="s">
        <v>161</v>
      </c>
      <c r="IC52" s="17" t="s">
        <v>84</v>
      </c>
      <c r="ID52" s="17">
        <v>2</v>
      </c>
      <c r="IE52" s="18" t="s">
        <v>201</v>
      </c>
      <c r="IF52" s="18"/>
      <c r="IG52" s="18"/>
      <c r="IH52" s="18"/>
      <c r="II52" s="18"/>
    </row>
    <row r="53" spans="1:243" s="17" customFormat="1" ht="56.25">
      <c r="A53" s="19">
        <v>1.4</v>
      </c>
      <c r="B53" s="30" t="s">
        <v>162</v>
      </c>
      <c r="C53" s="31" t="s">
        <v>85</v>
      </c>
      <c r="D53" s="32">
        <v>3</v>
      </c>
      <c r="E53" s="32" t="s">
        <v>200</v>
      </c>
      <c r="F53" s="33">
        <v>721.61</v>
      </c>
      <c r="G53" s="34"/>
      <c r="H53" s="34"/>
      <c r="I53" s="35" t="s">
        <v>34</v>
      </c>
      <c r="J53" s="36">
        <f t="shared" si="0"/>
        <v>1</v>
      </c>
      <c r="K53" s="34" t="s">
        <v>35</v>
      </c>
      <c r="L53" s="34" t="s">
        <v>4</v>
      </c>
      <c r="M53" s="37"/>
      <c r="N53" s="34"/>
      <c r="O53" s="34"/>
      <c r="P53" s="38"/>
      <c r="Q53" s="34"/>
      <c r="R53" s="34"/>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9">
        <f t="shared" si="1"/>
        <v>2164.83</v>
      </c>
      <c r="BB53" s="40">
        <f t="shared" si="2"/>
        <v>2164.83</v>
      </c>
      <c r="BC53" s="41" t="str">
        <f t="shared" si="3"/>
        <v>INR  Two Thousand One Hundred &amp; Sixty Four  and Paise Eighty Three Only</v>
      </c>
      <c r="IA53" s="17">
        <v>1.4</v>
      </c>
      <c r="IB53" s="17" t="s">
        <v>162</v>
      </c>
      <c r="IC53" s="17" t="s">
        <v>85</v>
      </c>
      <c r="ID53" s="17">
        <v>3</v>
      </c>
      <c r="IE53" s="18" t="s">
        <v>200</v>
      </c>
      <c r="IF53" s="18"/>
      <c r="IG53" s="18"/>
      <c r="IH53" s="18"/>
      <c r="II53" s="18"/>
    </row>
    <row r="54" spans="1:243" s="17" customFormat="1" ht="37.5">
      <c r="A54" s="19">
        <v>1.41</v>
      </c>
      <c r="B54" s="30" t="s">
        <v>163</v>
      </c>
      <c r="C54" s="31" t="s">
        <v>86</v>
      </c>
      <c r="D54" s="32">
        <v>2</v>
      </c>
      <c r="E54" s="32" t="s">
        <v>200</v>
      </c>
      <c r="F54" s="33">
        <v>1574.75</v>
      </c>
      <c r="G54" s="34"/>
      <c r="H54" s="34"/>
      <c r="I54" s="35" t="s">
        <v>34</v>
      </c>
      <c r="J54" s="36">
        <f t="shared" si="0"/>
        <v>1</v>
      </c>
      <c r="K54" s="34" t="s">
        <v>35</v>
      </c>
      <c r="L54" s="34" t="s">
        <v>4</v>
      </c>
      <c r="M54" s="37"/>
      <c r="N54" s="34"/>
      <c r="O54" s="34"/>
      <c r="P54" s="38"/>
      <c r="Q54" s="34"/>
      <c r="R54" s="34"/>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9">
        <f t="shared" si="1"/>
        <v>3149.5</v>
      </c>
      <c r="BB54" s="40">
        <f t="shared" si="2"/>
        <v>3149.5</v>
      </c>
      <c r="BC54" s="41" t="str">
        <f t="shared" si="3"/>
        <v>INR  Three Thousand One Hundred &amp; Forty Nine  and Paise Fifty Only</v>
      </c>
      <c r="IA54" s="17">
        <v>1.41</v>
      </c>
      <c r="IB54" s="17" t="s">
        <v>163</v>
      </c>
      <c r="IC54" s="17" t="s">
        <v>86</v>
      </c>
      <c r="ID54" s="17">
        <v>2</v>
      </c>
      <c r="IE54" s="18" t="s">
        <v>200</v>
      </c>
      <c r="IF54" s="18"/>
      <c r="IG54" s="18"/>
      <c r="IH54" s="18"/>
      <c r="II54" s="18"/>
    </row>
    <row r="55" spans="1:243" s="17" customFormat="1" ht="32.25" customHeight="1">
      <c r="A55" s="19">
        <v>1.42</v>
      </c>
      <c r="B55" s="30" t="s">
        <v>164</v>
      </c>
      <c r="C55" s="31" t="s">
        <v>87</v>
      </c>
      <c r="D55" s="32">
        <v>2</v>
      </c>
      <c r="E55" s="32" t="s">
        <v>200</v>
      </c>
      <c r="F55" s="33">
        <v>2428.76</v>
      </c>
      <c r="G55" s="34"/>
      <c r="H55" s="34"/>
      <c r="I55" s="35" t="s">
        <v>34</v>
      </c>
      <c r="J55" s="36">
        <f t="shared" si="0"/>
        <v>1</v>
      </c>
      <c r="K55" s="34" t="s">
        <v>35</v>
      </c>
      <c r="L55" s="34" t="s">
        <v>4</v>
      </c>
      <c r="M55" s="37"/>
      <c r="N55" s="34"/>
      <c r="O55" s="34"/>
      <c r="P55" s="38"/>
      <c r="Q55" s="34"/>
      <c r="R55" s="34"/>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9">
        <f t="shared" si="1"/>
        <v>4857.52</v>
      </c>
      <c r="BB55" s="40">
        <f t="shared" si="2"/>
        <v>4857.52</v>
      </c>
      <c r="BC55" s="41" t="str">
        <f t="shared" si="3"/>
        <v>INR  Four Thousand Eight Hundred &amp; Fifty Seven  and Paise Fifty Two Only</v>
      </c>
      <c r="IA55" s="17">
        <v>1.42</v>
      </c>
      <c r="IB55" s="17" t="s">
        <v>164</v>
      </c>
      <c r="IC55" s="17" t="s">
        <v>87</v>
      </c>
      <c r="ID55" s="17">
        <v>2</v>
      </c>
      <c r="IE55" s="18" t="s">
        <v>200</v>
      </c>
      <c r="IF55" s="18"/>
      <c r="IG55" s="18"/>
      <c r="IH55" s="18"/>
      <c r="II55" s="18"/>
    </row>
    <row r="56" spans="1:243" s="17" customFormat="1" ht="37.5">
      <c r="A56" s="19">
        <v>1.43</v>
      </c>
      <c r="B56" s="30" t="s">
        <v>165</v>
      </c>
      <c r="C56" s="31" t="s">
        <v>88</v>
      </c>
      <c r="D56" s="32">
        <v>1</v>
      </c>
      <c r="E56" s="32" t="s">
        <v>200</v>
      </c>
      <c r="F56" s="33">
        <v>3038.14</v>
      </c>
      <c r="G56" s="34"/>
      <c r="H56" s="34"/>
      <c r="I56" s="35" t="s">
        <v>34</v>
      </c>
      <c r="J56" s="36">
        <f t="shared" si="0"/>
        <v>1</v>
      </c>
      <c r="K56" s="34" t="s">
        <v>35</v>
      </c>
      <c r="L56" s="34" t="s">
        <v>4</v>
      </c>
      <c r="M56" s="37"/>
      <c r="N56" s="34"/>
      <c r="O56" s="34"/>
      <c r="P56" s="38"/>
      <c r="Q56" s="34"/>
      <c r="R56" s="34"/>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9">
        <f t="shared" si="1"/>
        <v>3038.14</v>
      </c>
      <c r="BB56" s="40">
        <f t="shared" si="2"/>
        <v>3038.14</v>
      </c>
      <c r="BC56" s="41" t="str">
        <f t="shared" si="3"/>
        <v>INR  Three Thousand  &amp;Thirty Eight  and Paise Fourteen Only</v>
      </c>
      <c r="IA56" s="17">
        <v>1.43</v>
      </c>
      <c r="IB56" s="17" t="s">
        <v>165</v>
      </c>
      <c r="IC56" s="17" t="s">
        <v>88</v>
      </c>
      <c r="ID56" s="17">
        <v>1</v>
      </c>
      <c r="IE56" s="18" t="s">
        <v>200</v>
      </c>
      <c r="IF56" s="18"/>
      <c r="IG56" s="18"/>
      <c r="IH56" s="18"/>
      <c r="II56" s="18"/>
    </row>
    <row r="57" spans="1:243" s="17" customFormat="1" ht="37.5">
      <c r="A57" s="19">
        <v>1.44</v>
      </c>
      <c r="B57" s="30" t="s">
        <v>166</v>
      </c>
      <c r="C57" s="31" t="s">
        <v>89</v>
      </c>
      <c r="D57" s="32">
        <v>4</v>
      </c>
      <c r="E57" s="32" t="s">
        <v>200</v>
      </c>
      <c r="F57" s="33">
        <v>910.13</v>
      </c>
      <c r="G57" s="34"/>
      <c r="H57" s="34"/>
      <c r="I57" s="35" t="s">
        <v>34</v>
      </c>
      <c r="J57" s="36">
        <f t="shared" si="0"/>
        <v>1</v>
      </c>
      <c r="K57" s="34" t="s">
        <v>35</v>
      </c>
      <c r="L57" s="34" t="s">
        <v>4</v>
      </c>
      <c r="M57" s="37"/>
      <c r="N57" s="34"/>
      <c r="O57" s="34"/>
      <c r="P57" s="38"/>
      <c r="Q57" s="34"/>
      <c r="R57" s="34"/>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9">
        <f t="shared" si="1"/>
        <v>3640.52</v>
      </c>
      <c r="BB57" s="40">
        <f t="shared" si="2"/>
        <v>3640.52</v>
      </c>
      <c r="BC57" s="41" t="str">
        <f t="shared" si="3"/>
        <v>INR  Three Thousand Six Hundred &amp; Forty  and Paise Fifty Two Only</v>
      </c>
      <c r="IA57" s="17">
        <v>1.44</v>
      </c>
      <c r="IB57" s="17" t="s">
        <v>166</v>
      </c>
      <c r="IC57" s="17" t="s">
        <v>89</v>
      </c>
      <c r="ID57" s="17">
        <v>4</v>
      </c>
      <c r="IE57" s="18" t="s">
        <v>200</v>
      </c>
      <c r="IF57" s="18"/>
      <c r="IG57" s="18"/>
      <c r="IH57" s="18"/>
      <c r="II57" s="18"/>
    </row>
    <row r="58" spans="1:243" s="17" customFormat="1" ht="75">
      <c r="A58" s="19">
        <v>1.45</v>
      </c>
      <c r="B58" s="30" t="s">
        <v>167</v>
      </c>
      <c r="C58" s="31" t="s">
        <v>90</v>
      </c>
      <c r="D58" s="32">
        <v>30</v>
      </c>
      <c r="E58" s="32" t="s">
        <v>199</v>
      </c>
      <c r="F58" s="33">
        <v>19.29</v>
      </c>
      <c r="G58" s="34"/>
      <c r="H58" s="34"/>
      <c r="I58" s="35" t="s">
        <v>34</v>
      </c>
      <c r="J58" s="36">
        <f t="shared" si="0"/>
        <v>1</v>
      </c>
      <c r="K58" s="34" t="s">
        <v>35</v>
      </c>
      <c r="L58" s="34" t="s">
        <v>4</v>
      </c>
      <c r="M58" s="37"/>
      <c r="N58" s="34"/>
      <c r="O58" s="34"/>
      <c r="P58" s="38"/>
      <c r="Q58" s="34"/>
      <c r="R58" s="34"/>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9">
        <f t="shared" si="1"/>
        <v>578.7</v>
      </c>
      <c r="BB58" s="40">
        <f t="shared" si="2"/>
        <v>578.7</v>
      </c>
      <c r="BC58" s="41" t="str">
        <f t="shared" si="3"/>
        <v>INR  Five Hundred &amp; Seventy Eight  and Paise Seventy Only</v>
      </c>
      <c r="IA58" s="17">
        <v>1.45</v>
      </c>
      <c r="IB58" s="17" t="s">
        <v>167</v>
      </c>
      <c r="IC58" s="17" t="s">
        <v>90</v>
      </c>
      <c r="ID58" s="17">
        <v>30</v>
      </c>
      <c r="IE58" s="18" t="s">
        <v>199</v>
      </c>
      <c r="IF58" s="18"/>
      <c r="IG58" s="18"/>
      <c r="IH58" s="18"/>
      <c r="II58" s="18"/>
    </row>
    <row r="59" spans="1:243" s="17" customFormat="1" ht="75">
      <c r="A59" s="19">
        <v>1.46</v>
      </c>
      <c r="B59" s="30" t="s">
        <v>168</v>
      </c>
      <c r="C59" s="31" t="s">
        <v>91</v>
      </c>
      <c r="D59" s="32">
        <v>1</v>
      </c>
      <c r="E59" s="32" t="s">
        <v>200</v>
      </c>
      <c r="F59" s="33">
        <v>81.54</v>
      </c>
      <c r="G59" s="34"/>
      <c r="H59" s="34"/>
      <c r="I59" s="35" t="s">
        <v>34</v>
      </c>
      <c r="J59" s="36">
        <f t="shared" si="0"/>
        <v>1</v>
      </c>
      <c r="K59" s="34" t="s">
        <v>35</v>
      </c>
      <c r="L59" s="34" t="s">
        <v>4</v>
      </c>
      <c r="M59" s="37"/>
      <c r="N59" s="34"/>
      <c r="O59" s="34"/>
      <c r="P59" s="38"/>
      <c r="Q59" s="34"/>
      <c r="R59" s="34"/>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9">
        <f t="shared" si="1"/>
        <v>81.54</v>
      </c>
      <c r="BB59" s="40">
        <f t="shared" si="2"/>
        <v>81.54</v>
      </c>
      <c r="BC59" s="41" t="str">
        <f t="shared" si="3"/>
        <v>INR  Eighty One and Paise Fifty Four Only</v>
      </c>
      <c r="IA59" s="17">
        <v>1.46</v>
      </c>
      <c r="IB59" s="17" t="s">
        <v>168</v>
      </c>
      <c r="IC59" s="17" t="s">
        <v>91</v>
      </c>
      <c r="ID59" s="17">
        <v>1</v>
      </c>
      <c r="IE59" s="18" t="s">
        <v>200</v>
      </c>
      <c r="IF59" s="18"/>
      <c r="IG59" s="18"/>
      <c r="IH59" s="18"/>
      <c r="II59" s="18"/>
    </row>
    <row r="60" spans="1:243" s="17" customFormat="1" ht="93.75">
      <c r="A60" s="19">
        <v>1.47</v>
      </c>
      <c r="B60" s="30" t="s">
        <v>169</v>
      </c>
      <c r="C60" s="31" t="s">
        <v>92</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IA60" s="17">
        <v>1.47</v>
      </c>
      <c r="IB60" s="17" t="s">
        <v>169</v>
      </c>
      <c r="IC60" s="17" t="s">
        <v>92</v>
      </c>
      <c r="IE60" s="18"/>
      <c r="IF60" s="18"/>
      <c r="IG60" s="18"/>
      <c r="IH60" s="18"/>
      <c r="II60" s="18"/>
    </row>
    <row r="61" spans="1:243" s="17" customFormat="1" ht="56.25">
      <c r="A61" s="19">
        <v>1.48</v>
      </c>
      <c r="B61" s="30" t="s">
        <v>170</v>
      </c>
      <c r="C61" s="31" t="s">
        <v>93</v>
      </c>
      <c r="D61" s="32">
        <v>21</v>
      </c>
      <c r="E61" s="32" t="s">
        <v>200</v>
      </c>
      <c r="F61" s="33">
        <v>5994.74</v>
      </c>
      <c r="G61" s="34"/>
      <c r="H61" s="34"/>
      <c r="I61" s="35" t="s">
        <v>34</v>
      </c>
      <c r="J61" s="36">
        <f t="shared" si="0"/>
        <v>1</v>
      </c>
      <c r="K61" s="34" t="s">
        <v>35</v>
      </c>
      <c r="L61" s="34" t="s">
        <v>4</v>
      </c>
      <c r="M61" s="37"/>
      <c r="N61" s="34"/>
      <c r="O61" s="34"/>
      <c r="P61" s="38"/>
      <c r="Q61" s="34"/>
      <c r="R61" s="34"/>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9">
        <f t="shared" si="1"/>
        <v>125889.54</v>
      </c>
      <c r="BB61" s="40">
        <f t="shared" si="2"/>
        <v>125889.54</v>
      </c>
      <c r="BC61" s="41" t="str">
        <f t="shared" si="3"/>
        <v>INR  One Lakh Twenty Five Thousand Eight Hundred &amp; Eighty Nine  and Paise Fifty Four Only</v>
      </c>
      <c r="IA61" s="17">
        <v>1.48</v>
      </c>
      <c r="IB61" s="17" t="s">
        <v>170</v>
      </c>
      <c r="IC61" s="17" t="s">
        <v>93</v>
      </c>
      <c r="ID61" s="17">
        <v>21</v>
      </c>
      <c r="IE61" s="18" t="s">
        <v>200</v>
      </c>
      <c r="IF61" s="18"/>
      <c r="IG61" s="18"/>
      <c r="IH61" s="18"/>
      <c r="II61" s="18"/>
    </row>
    <row r="62" spans="1:243" s="17" customFormat="1" ht="251.25" customHeight="1">
      <c r="A62" s="19">
        <v>1.49</v>
      </c>
      <c r="B62" s="30" t="s">
        <v>171</v>
      </c>
      <c r="C62" s="31" t="s">
        <v>94</v>
      </c>
      <c r="D62" s="32">
        <v>4</v>
      </c>
      <c r="E62" s="32" t="s">
        <v>123</v>
      </c>
      <c r="F62" s="33">
        <v>2393.69</v>
      </c>
      <c r="G62" s="34"/>
      <c r="H62" s="34"/>
      <c r="I62" s="35" t="s">
        <v>34</v>
      </c>
      <c r="J62" s="36">
        <f t="shared" si="0"/>
        <v>1</v>
      </c>
      <c r="K62" s="34" t="s">
        <v>35</v>
      </c>
      <c r="L62" s="34" t="s">
        <v>4</v>
      </c>
      <c r="M62" s="37"/>
      <c r="N62" s="34"/>
      <c r="O62" s="34"/>
      <c r="P62" s="38"/>
      <c r="Q62" s="34"/>
      <c r="R62" s="34"/>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9">
        <f t="shared" si="1"/>
        <v>9574.76</v>
      </c>
      <c r="BB62" s="40">
        <f t="shared" si="2"/>
        <v>9574.76</v>
      </c>
      <c r="BC62" s="41" t="str">
        <f t="shared" si="3"/>
        <v>INR  Nine Thousand Five Hundred &amp; Seventy Four  and Paise Seventy Six Only</v>
      </c>
      <c r="IA62" s="17">
        <v>1.49</v>
      </c>
      <c r="IB62" s="17" t="s">
        <v>171</v>
      </c>
      <c r="IC62" s="17" t="s">
        <v>94</v>
      </c>
      <c r="ID62" s="17">
        <v>4</v>
      </c>
      <c r="IE62" s="18" t="s">
        <v>123</v>
      </c>
      <c r="IF62" s="18"/>
      <c r="IG62" s="18"/>
      <c r="IH62" s="18"/>
      <c r="II62" s="18"/>
    </row>
    <row r="63" spans="1:243" s="17" customFormat="1" ht="112.5">
      <c r="A63" s="19">
        <v>1.5</v>
      </c>
      <c r="B63" s="30" t="s">
        <v>172</v>
      </c>
      <c r="C63" s="31" t="s">
        <v>95</v>
      </c>
      <c r="D63" s="32">
        <v>1</v>
      </c>
      <c r="E63" s="32" t="s">
        <v>201</v>
      </c>
      <c r="F63" s="33">
        <v>1421.31</v>
      </c>
      <c r="G63" s="34"/>
      <c r="H63" s="34"/>
      <c r="I63" s="35" t="s">
        <v>34</v>
      </c>
      <c r="J63" s="36">
        <f t="shared" si="0"/>
        <v>1</v>
      </c>
      <c r="K63" s="34" t="s">
        <v>35</v>
      </c>
      <c r="L63" s="34" t="s">
        <v>4</v>
      </c>
      <c r="M63" s="37"/>
      <c r="N63" s="34"/>
      <c r="O63" s="34"/>
      <c r="P63" s="38"/>
      <c r="Q63" s="34"/>
      <c r="R63" s="34"/>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9">
        <f t="shared" si="1"/>
        <v>1421.31</v>
      </c>
      <c r="BB63" s="40">
        <f t="shared" si="2"/>
        <v>1421.31</v>
      </c>
      <c r="BC63" s="41" t="str">
        <f t="shared" si="3"/>
        <v>INR  One Thousand Four Hundred &amp; Twenty One  and Paise Thirty One Only</v>
      </c>
      <c r="IA63" s="17">
        <v>1.5</v>
      </c>
      <c r="IB63" s="17" t="s">
        <v>172</v>
      </c>
      <c r="IC63" s="17" t="s">
        <v>95</v>
      </c>
      <c r="ID63" s="17">
        <v>1</v>
      </c>
      <c r="IE63" s="18" t="s">
        <v>201</v>
      </c>
      <c r="IF63" s="18"/>
      <c r="IG63" s="18"/>
      <c r="IH63" s="18"/>
      <c r="II63" s="18"/>
    </row>
    <row r="64" spans="1:243" s="17" customFormat="1" ht="56.25">
      <c r="A64" s="19">
        <v>1.51</v>
      </c>
      <c r="B64" s="30" t="s">
        <v>173</v>
      </c>
      <c r="C64" s="31" t="s">
        <v>96</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IA64" s="17">
        <v>1.51</v>
      </c>
      <c r="IB64" s="17" t="s">
        <v>173</v>
      </c>
      <c r="IC64" s="17" t="s">
        <v>96</v>
      </c>
      <c r="IE64" s="18"/>
      <c r="IF64" s="18"/>
      <c r="IG64" s="18"/>
      <c r="IH64" s="18"/>
      <c r="II64" s="18"/>
    </row>
    <row r="65" spans="1:243" s="17" customFormat="1" ht="56.25">
      <c r="A65" s="19">
        <v>1.52</v>
      </c>
      <c r="B65" s="30" t="s">
        <v>174</v>
      </c>
      <c r="C65" s="31" t="s">
        <v>97</v>
      </c>
      <c r="D65" s="32">
        <v>25</v>
      </c>
      <c r="E65" s="32" t="s">
        <v>201</v>
      </c>
      <c r="F65" s="33">
        <v>90.31</v>
      </c>
      <c r="G65" s="34"/>
      <c r="H65" s="34"/>
      <c r="I65" s="35" t="s">
        <v>34</v>
      </c>
      <c r="J65" s="36">
        <f t="shared" si="0"/>
        <v>1</v>
      </c>
      <c r="K65" s="34" t="s">
        <v>35</v>
      </c>
      <c r="L65" s="34" t="s">
        <v>4</v>
      </c>
      <c r="M65" s="37"/>
      <c r="N65" s="34"/>
      <c r="O65" s="34"/>
      <c r="P65" s="38"/>
      <c r="Q65" s="34"/>
      <c r="R65" s="34"/>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9">
        <f t="shared" si="1"/>
        <v>2257.75</v>
      </c>
      <c r="BB65" s="40">
        <f t="shared" si="2"/>
        <v>2257.75</v>
      </c>
      <c r="BC65" s="41" t="str">
        <f t="shared" si="3"/>
        <v>INR  Two Thousand Two Hundred &amp; Fifty Seven  and Paise Seventy Five Only</v>
      </c>
      <c r="IA65" s="17">
        <v>1.52</v>
      </c>
      <c r="IB65" s="17" t="s">
        <v>174</v>
      </c>
      <c r="IC65" s="17" t="s">
        <v>97</v>
      </c>
      <c r="ID65" s="17">
        <v>25</v>
      </c>
      <c r="IE65" s="18" t="s">
        <v>201</v>
      </c>
      <c r="IF65" s="18"/>
      <c r="IG65" s="18"/>
      <c r="IH65" s="18"/>
      <c r="II65" s="18"/>
    </row>
    <row r="66" spans="1:243" s="17" customFormat="1" ht="37.5">
      <c r="A66" s="19">
        <v>1.53</v>
      </c>
      <c r="B66" s="30" t="s">
        <v>175</v>
      </c>
      <c r="C66" s="31" t="s">
        <v>98</v>
      </c>
      <c r="D66" s="32">
        <v>2</v>
      </c>
      <c r="E66" s="32" t="s">
        <v>201</v>
      </c>
      <c r="F66" s="33">
        <v>35.07</v>
      </c>
      <c r="G66" s="34"/>
      <c r="H66" s="34"/>
      <c r="I66" s="35" t="s">
        <v>34</v>
      </c>
      <c r="J66" s="36">
        <f t="shared" si="0"/>
        <v>1</v>
      </c>
      <c r="K66" s="34" t="s">
        <v>35</v>
      </c>
      <c r="L66" s="34" t="s">
        <v>4</v>
      </c>
      <c r="M66" s="37"/>
      <c r="N66" s="34"/>
      <c r="O66" s="34"/>
      <c r="P66" s="38"/>
      <c r="Q66" s="34"/>
      <c r="R66" s="34"/>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9">
        <f t="shared" si="1"/>
        <v>70.14</v>
      </c>
      <c r="BB66" s="40">
        <f t="shared" si="2"/>
        <v>70.14</v>
      </c>
      <c r="BC66" s="41" t="str">
        <f t="shared" si="3"/>
        <v>INR  Seventy and Paise Fourteen Only</v>
      </c>
      <c r="IA66" s="17">
        <v>1.53</v>
      </c>
      <c r="IB66" s="17" t="s">
        <v>175</v>
      </c>
      <c r="IC66" s="17" t="s">
        <v>98</v>
      </c>
      <c r="ID66" s="17">
        <v>2</v>
      </c>
      <c r="IE66" s="18" t="s">
        <v>201</v>
      </c>
      <c r="IF66" s="18"/>
      <c r="IG66" s="18"/>
      <c r="IH66" s="18"/>
      <c r="II66" s="18"/>
    </row>
    <row r="67" spans="1:243" s="17" customFormat="1" ht="37.5">
      <c r="A67" s="19">
        <v>1.54</v>
      </c>
      <c r="B67" s="30" t="s">
        <v>176</v>
      </c>
      <c r="C67" s="31" t="s">
        <v>99</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IA67" s="17">
        <v>1.54</v>
      </c>
      <c r="IB67" s="17" t="s">
        <v>176</v>
      </c>
      <c r="IC67" s="17" t="s">
        <v>99</v>
      </c>
      <c r="IE67" s="18"/>
      <c r="IF67" s="18"/>
      <c r="IG67" s="18"/>
      <c r="IH67" s="18"/>
      <c r="II67" s="18"/>
    </row>
    <row r="68" spans="1:243" s="17" customFormat="1" ht="56.25">
      <c r="A68" s="19">
        <v>1.55</v>
      </c>
      <c r="B68" s="30" t="s">
        <v>177</v>
      </c>
      <c r="C68" s="31" t="s">
        <v>100</v>
      </c>
      <c r="D68" s="32">
        <v>14</v>
      </c>
      <c r="E68" s="32" t="s">
        <v>201</v>
      </c>
      <c r="F68" s="33">
        <v>116.62</v>
      </c>
      <c r="G68" s="34"/>
      <c r="H68" s="34"/>
      <c r="I68" s="35" t="s">
        <v>34</v>
      </c>
      <c r="J68" s="36">
        <f t="shared" si="0"/>
        <v>1</v>
      </c>
      <c r="K68" s="34" t="s">
        <v>35</v>
      </c>
      <c r="L68" s="34" t="s">
        <v>4</v>
      </c>
      <c r="M68" s="37"/>
      <c r="N68" s="34"/>
      <c r="O68" s="34"/>
      <c r="P68" s="38"/>
      <c r="Q68" s="34"/>
      <c r="R68" s="34"/>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9">
        <f t="shared" si="1"/>
        <v>1632.68</v>
      </c>
      <c r="BB68" s="40">
        <f t="shared" si="2"/>
        <v>1632.68</v>
      </c>
      <c r="BC68" s="41" t="str">
        <f t="shared" si="3"/>
        <v>INR  One Thousand Six Hundred &amp; Thirty Two  and Paise Sixty Eight Only</v>
      </c>
      <c r="IA68" s="17">
        <v>1.55</v>
      </c>
      <c r="IB68" s="17" t="s">
        <v>177</v>
      </c>
      <c r="IC68" s="17" t="s">
        <v>100</v>
      </c>
      <c r="ID68" s="17">
        <v>14</v>
      </c>
      <c r="IE68" s="18" t="s">
        <v>201</v>
      </c>
      <c r="IF68" s="18"/>
      <c r="IG68" s="18"/>
      <c r="IH68" s="18"/>
      <c r="II68" s="18"/>
    </row>
    <row r="69" spans="1:243" s="17" customFormat="1" ht="37.5">
      <c r="A69" s="19">
        <v>1.56</v>
      </c>
      <c r="B69" s="30" t="s">
        <v>178</v>
      </c>
      <c r="C69" s="31" t="s">
        <v>101</v>
      </c>
      <c r="D69" s="32">
        <v>1</v>
      </c>
      <c r="E69" s="32" t="s">
        <v>201</v>
      </c>
      <c r="F69" s="33">
        <v>159.58</v>
      </c>
      <c r="G69" s="34"/>
      <c r="H69" s="34"/>
      <c r="I69" s="35" t="s">
        <v>34</v>
      </c>
      <c r="J69" s="36">
        <f t="shared" si="0"/>
        <v>1</v>
      </c>
      <c r="K69" s="34" t="s">
        <v>35</v>
      </c>
      <c r="L69" s="34" t="s">
        <v>4</v>
      </c>
      <c r="M69" s="37"/>
      <c r="N69" s="34"/>
      <c r="O69" s="34"/>
      <c r="P69" s="38"/>
      <c r="Q69" s="34"/>
      <c r="R69" s="34"/>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9">
        <f t="shared" si="1"/>
        <v>159.58</v>
      </c>
      <c r="BB69" s="40">
        <f t="shared" si="2"/>
        <v>159.58</v>
      </c>
      <c r="BC69" s="41" t="str">
        <f t="shared" si="3"/>
        <v>INR  One Hundred &amp; Fifty Nine  and Paise Fifty Eight Only</v>
      </c>
      <c r="IA69" s="17">
        <v>1.56</v>
      </c>
      <c r="IB69" s="17" t="s">
        <v>178</v>
      </c>
      <c r="IC69" s="17" t="s">
        <v>101</v>
      </c>
      <c r="ID69" s="17">
        <v>1</v>
      </c>
      <c r="IE69" s="18" t="s">
        <v>201</v>
      </c>
      <c r="IF69" s="18"/>
      <c r="IG69" s="18"/>
      <c r="IH69" s="18"/>
      <c r="II69" s="18"/>
    </row>
    <row r="70" spans="1:243" s="17" customFormat="1" ht="37.5">
      <c r="A70" s="19">
        <v>1.57</v>
      </c>
      <c r="B70" s="30" t="s">
        <v>179</v>
      </c>
      <c r="C70" s="31" t="s">
        <v>102</v>
      </c>
      <c r="D70" s="32">
        <v>2</v>
      </c>
      <c r="E70" s="32" t="s">
        <v>201</v>
      </c>
      <c r="F70" s="33">
        <v>238.49</v>
      </c>
      <c r="G70" s="34"/>
      <c r="H70" s="34"/>
      <c r="I70" s="35" t="s">
        <v>34</v>
      </c>
      <c r="J70" s="36">
        <f t="shared" si="0"/>
        <v>1</v>
      </c>
      <c r="K70" s="34" t="s">
        <v>35</v>
      </c>
      <c r="L70" s="34" t="s">
        <v>4</v>
      </c>
      <c r="M70" s="37"/>
      <c r="N70" s="34"/>
      <c r="O70" s="34"/>
      <c r="P70" s="38"/>
      <c r="Q70" s="34"/>
      <c r="R70" s="34"/>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9">
        <f t="shared" si="1"/>
        <v>476.98</v>
      </c>
      <c r="BB70" s="40">
        <f t="shared" si="2"/>
        <v>476.98</v>
      </c>
      <c r="BC70" s="41" t="str">
        <f t="shared" si="3"/>
        <v>INR  Four Hundred &amp; Seventy Six  and Paise Ninety Eight Only</v>
      </c>
      <c r="IA70" s="17">
        <v>1.57</v>
      </c>
      <c r="IB70" s="17" t="s">
        <v>179</v>
      </c>
      <c r="IC70" s="17" t="s">
        <v>102</v>
      </c>
      <c r="ID70" s="17">
        <v>2</v>
      </c>
      <c r="IE70" s="18" t="s">
        <v>201</v>
      </c>
      <c r="IF70" s="18"/>
      <c r="IG70" s="18"/>
      <c r="IH70" s="18"/>
      <c r="II70" s="18"/>
    </row>
    <row r="71" spans="1:243" s="17" customFormat="1" ht="37.5">
      <c r="A71" s="19">
        <v>1.58</v>
      </c>
      <c r="B71" s="30" t="s">
        <v>180</v>
      </c>
      <c r="C71" s="31" t="s">
        <v>103</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IA71" s="17">
        <v>1.58</v>
      </c>
      <c r="IB71" s="17" t="s">
        <v>180</v>
      </c>
      <c r="IC71" s="17" t="s">
        <v>103</v>
      </c>
      <c r="IE71" s="18"/>
      <c r="IF71" s="18"/>
      <c r="IG71" s="18"/>
      <c r="IH71" s="18"/>
      <c r="II71" s="18"/>
    </row>
    <row r="72" spans="1:243" s="17" customFormat="1" ht="37.5">
      <c r="A72" s="19">
        <v>1.59</v>
      </c>
      <c r="B72" s="30" t="s">
        <v>181</v>
      </c>
      <c r="C72" s="31" t="s">
        <v>104</v>
      </c>
      <c r="D72" s="32">
        <v>14</v>
      </c>
      <c r="E72" s="32" t="s">
        <v>200</v>
      </c>
      <c r="F72" s="33">
        <v>296.36</v>
      </c>
      <c r="G72" s="34"/>
      <c r="H72" s="34"/>
      <c r="I72" s="35" t="s">
        <v>34</v>
      </c>
      <c r="J72" s="36">
        <f t="shared" si="0"/>
        <v>1</v>
      </c>
      <c r="K72" s="34" t="s">
        <v>35</v>
      </c>
      <c r="L72" s="34" t="s">
        <v>4</v>
      </c>
      <c r="M72" s="37"/>
      <c r="N72" s="34"/>
      <c r="O72" s="34"/>
      <c r="P72" s="38"/>
      <c r="Q72" s="34"/>
      <c r="R72" s="34"/>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9">
        <f t="shared" si="1"/>
        <v>4149.04</v>
      </c>
      <c r="BB72" s="40">
        <f t="shared" si="2"/>
        <v>4149.04</v>
      </c>
      <c r="BC72" s="41" t="str">
        <f t="shared" si="3"/>
        <v>INR  Four Thousand One Hundred &amp; Forty Nine  and Paise Four Only</v>
      </c>
      <c r="IA72" s="17">
        <v>1.59</v>
      </c>
      <c r="IB72" s="17" t="s">
        <v>181</v>
      </c>
      <c r="IC72" s="17" t="s">
        <v>104</v>
      </c>
      <c r="ID72" s="17">
        <v>14</v>
      </c>
      <c r="IE72" s="18" t="s">
        <v>200</v>
      </c>
      <c r="IF72" s="18"/>
      <c r="IG72" s="18"/>
      <c r="IH72" s="18"/>
      <c r="II72" s="18"/>
    </row>
    <row r="73" spans="1:243" s="17" customFormat="1" ht="37.5">
      <c r="A73" s="19">
        <v>1.6</v>
      </c>
      <c r="B73" s="30" t="s">
        <v>178</v>
      </c>
      <c r="C73" s="31" t="s">
        <v>105</v>
      </c>
      <c r="D73" s="32">
        <v>1</v>
      </c>
      <c r="E73" s="32" t="s">
        <v>200</v>
      </c>
      <c r="F73" s="33">
        <v>374.4</v>
      </c>
      <c r="G73" s="34"/>
      <c r="H73" s="34"/>
      <c r="I73" s="35" t="s">
        <v>34</v>
      </c>
      <c r="J73" s="36">
        <f t="shared" si="0"/>
        <v>1</v>
      </c>
      <c r="K73" s="34" t="s">
        <v>35</v>
      </c>
      <c r="L73" s="34" t="s">
        <v>4</v>
      </c>
      <c r="M73" s="37"/>
      <c r="N73" s="34"/>
      <c r="O73" s="34"/>
      <c r="P73" s="38"/>
      <c r="Q73" s="34"/>
      <c r="R73" s="34"/>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9">
        <f t="shared" si="1"/>
        <v>374.4</v>
      </c>
      <c r="BB73" s="40">
        <f t="shared" si="2"/>
        <v>374.4</v>
      </c>
      <c r="BC73" s="41" t="str">
        <f t="shared" si="3"/>
        <v>INR  Three Hundred &amp; Seventy Four  and Paise Forty Only</v>
      </c>
      <c r="IA73" s="17">
        <v>1.6</v>
      </c>
      <c r="IB73" s="17" t="s">
        <v>178</v>
      </c>
      <c r="IC73" s="17" t="s">
        <v>105</v>
      </c>
      <c r="ID73" s="17">
        <v>1</v>
      </c>
      <c r="IE73" s="18" t="s">
        <v>200</v>
      </c>
      <c r="IF73" s="18"/>
      <c r="IG73" s="18"/>
      <c r="IH73" s="18"/>
      <c r="II73" s="18"/>
    </row>
    <row r="74" spans="1:243" s="17" customFormat="1" ht="37.5">
      <c r="A74" s="19">
        <v>1.61</v>
      </c>
      <c r="B74" s="30" t="s">
        <v>179</v>
      </c>
      <c r="C74" s="31" t="s">
        <v>106</v>
      </c>
      <c r="D74" s="32">
        <v>2</v>
      </c>
      <c r="E74" s="32" t="s">
        <v>200</v>
      </c>
      <c r="F74" s="33">
        <v>826.83</v>
      </c>
      <c r="G74" s="34"/>
      <c r="H74" s="34"/>
      <c r="I74" s="35" t="s">
        <v>34</v>
      </c>
      <c r="J74" s="36">
        <f t="shared" si="0"/>
        <v>1</v>
      </c>
      <c r="K74" s="34" t="s">
        <v>35</v>
      </c>
      <c r="L74" s="34" t="s">
        <v>4</v>
      </c>
      <c r="M74" s="37"/>
      <c r="N74" s="34"/>
      <c r="O74" s="34"/>
      <c r="P74" s="38"/>
      <c r="Q74" s="34"/>
      <c r="R74" s="34"/>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9">
        <f t="shared" si="1"/>
        <v>1653.66</v>
      </c>
      <c r="BB74" s="40">
        <f t="shared" si="2"/>
        <v>1653.66</v>
      </c>
      <c r="BC74" s="41" t="str">
        <f t="shared" si="3"/>
        <v>INR  One Thousand Six Hundred &amp; Fifty Three  and Paise Sixty Six Only</v>
      </c>
      <c r="IA74" s="17">
        <v>1.61</v>
      </c>
      <c r="IB74" s="17" t="s">
        <v>179</v>
      </c>
      <c r="IC74" s="17" t="s">
        <v>106</v>
      </c>
      <c r="ID74" s="17">
        <v>2</v>
      </c>
      <c r="IE74" s="18" t="s">
        <v>200</v>
      </c>
      <c r="IF74" s="18"/>
      <c r="IG74" s="18"/>
      <c r="IH74" s="18"/>
      <c r="II74" s="18"/>
    </row>
    <row r="75" spans="1:243" s="17" customFormat="1" ht="37.5">
      <c r="A75" s="19">
        <v>1.62</v>
      </c>
      <c r="B75" s="30" t="s">
        <v>182</v>
      </c>
      <c r="C75" s="31" t="s">
        <v>107</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IA75" s="17">
        <v>1.62</v>
      </c>
      <c r="IB75" s="17" t="s">
        <v>182</v>
      </c>
      <c r="IC75" s="17" t="s">
        <v>107</v>
      </c>
      <c r="IE75" s="18"/>
      <c r="IF75" s="18"/>
      <c r="IG75" s="18"/>
      <c r="IH75" s="18"/>
      <c r="II75" s="18"/>
    </row>
    <row r="76" spans="1:243" s="17" customFormat="1" ht="56.25">
      <c r="A76" s="19">
        <v>1.63</v>
      </c>
      <c r="B76" s="30" t="s">
        <v>183</v>
      </c>
      <c r="C76" s="31" t="s">
        <v>108</v>
      </c>
      <c r="D76" s="32">
        <v>36</v>
      </c>
      <c r="E76" s="32" t="s">
        <v>200</v>
      </c>
      <c r="F76" s="33">
        <v>33.32</v>
      </c>
      <c r="G76" s="34"/>
      <c r="H76" s="34"/>
      <c r="I76" s="35" t="s">
        <v>34</v>
      </c>
      <c r="J76" s="36">
        <f t="shared" si="0"/>
        <v>1</v>
      </c>
      <c r="K76" s="34" t="s">
        <v>35</v>
      </c>
      <c r="L76" s="34" t="s">
        <v>4</v>
      </c>
      <c r="M76" s="37"/>
      <c r="N76" s="34"/>
      <c r="O76" s="34"/>
      <c r="P76" s="38"/>
      <c r="Q76" s="34"/>
      <c r="R76" s="34"/>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9">
        <f t="shared" si="1"/>
        <v>1199.52</v>
      </c>
      <c r="BB76" s="40">
        <f t="shared" si="2"/>
        <v>1199.52</v>
      </c>
      <c r="BC76" s="41" t="str">
        <f t="shared" si="3"/>
        <v>INR  One Thousand One Hundred &amp; Ninety Nine  and Paise Fifty Two Only</v>
      </c>
      <c r="IA76" s="17">
        <v>1.63</v>
      </c>
      <c r="IB76" s="17" t="s">
        <v>183</v>
      </c>
      <c r="IC76" s="17" t="s">
        <v>108</v>
      </c>
      <c r="ID76" s="17">
        <v>36</v>
      </c>
      <c r="IE76" s="18" t="s">
        <v>200</v>
      </c>
      <c r="IF76" s="18"/>
      <c r="IG76" s="18"/>
      <c r="IH76" s="18"/>
      <c r="II76" s="18"/>
    </row>
    <row r="77" spans="1:243" s="17" customFormat="1" ht="75">
      <c r="A77" s="19">
        <v>1.64</v>
      </c>
      <c r="B77" s="30" t="s">
        <v>184</v>
      </c>
      <c r="C77" s="31" t="s">
        <v>122</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IA77" s="17">
        <v>1.64</v>
      </c>
      <c r="IB77" s="17" t="s">
        <v>184</v>
      </c>
      <c r="IC77" s="17" t="s">
        <v>122</v>
      </c>
      <c r="IE77" s="18"/>
      <c r="IF77" s="18"/>
      <c r="IG77" s="18"/>
      <c r="IH77" s="18"/>
      <c r="II77" s="18"/>
    </row>
    <row r="78" spans="1:243" s="17" customFormat="1" ht="37.5">
      <c r="A78" s="19">
        <v>1.65</v>
      </c>
      <c r="B78" s="30" t="s">
        <v>185</v>
      </c>
      <c r="C78" s="31" t="s">
        <v>121</v>
      </c>
      <c r="D78" s="32">
        <v>30</v>
      </c>
      <c r="E78" s="32" t="s">
        <v>198</v>
      </c>
      <c r="F78" s="33">
        <v>285.84</v>
      </c>
      <c r="G78" s="34"/>
      <c r="H78" s="34"/>
      <c r="I78" s="35" t="s">
        <v>34</v>
      </c>
      <c r="J78" s="36">
        <f aca="true" t="shared" si="4" ref="J78:J89">IF(I78="Less(-)",-1,1)</f>
        <v>1</v>
      </c>
      <c r="K78" s="34" t="s">
        <v>35</v>
      </c>
      <c r="L78" s="34" t="s">
        <v>4</v>
      </c>
      <c r="M78" s="37"/>
      <c r="N78" s="34"/>
      <c r="O78" s="34"/>
      <c r="P78" s="38"/>
      <c r="Q78" s="34"/>
      <c r="R78" s="34"/>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9">
        <f t="shared" si="1"/>
        <v>8575.2</v>
      </c>
      <c r="BB78" s="40">
        <f t="shared" si="2"/>
        <v>8575.2</v>
      </c>
      <c r="BC78" s="41" t="str">
        <f t="shared" si="3"/>
        <v>INR  Eight Thousand Five Hundred &amp; Seventy Five  and Paise Twenty Only</v>
      </c>
      <c r="IA78" s="17">
        <v>1.65</v>
      </c>
      <c r="IB78" s="17" t="s">
        <v>185</v>
      </c>
      <c r="IC78" s="17" t="s">
        <v>121</v>
      </c>
      <c r="ID78" s="17">
        <v>30</v>
      </c>
      <c r="IE78" s="18" t="s">
        <v>198</v>
      </c>
      <c r="IF78" s="18"/>
      <c r="IG78" s="18"/>
      <c r="IH78" s="18"/>
      <c r="II78" s="18"/>
    </row>
    <row r="79" spans="1:243" s="17" customFormat="1" ht="37.5">
      <c r="A79" s="19">
        <v>1.66</v>
      </c>
      <c r="B79" s="30" t="s">
        <v>186</v>
      </c>
      <c r="C79" s="31" t="s">
        <v>120</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IA79" s="17">
        <v>1.66</v>
      </c>
      <c r="IB79" s="17" t="s">
        <v>186</v>
      </c>
      <c r="IC79" s="17" t="s">
        <v>120</v>
      </c>
      <c r="IE79" s="18"/>
      <c r="IF79" s="18"/>
      <c r="IG79" s="18"/>
      <c r="IH79" s="18"/>
      <c r="II79" s="18"/>
    </row>
    <row r="80" spans="1:243" s="17" customFormat="1" ht="37.5">
      <c r="A80" s="19">
        <v>1.67</v>
      </c>
      <c r="B80" s="30" t="s">
        <v>187</v>
      </c>
      <c r="C80" s="31" t="s">
        <v>119</v>
      </c>
      <c r="D80" s="32">
        <v>10</v>
      </c>
      <c r="E80" s="32" t="s">
        <v>199</v>
      </c>
      <c r="F80" s="33">
        <v>49.98</v>
      </c>
      <c r="G80" s="34"/>
      <c r="H80" s="34"/>
      <c r="I80" s="35" t="s">
        <v>34</v>
      </c>
      <c r="J80" s="36">
        <f t="shared" si="4"/>
        <v>1</v>
      </c>
      <c r="K80" s="34" t="s">
        <v>35</v>
      </c>
      <c r="L80" s="34" t="s">
        <v>4</v>
      </c>
      <c r="M80" s="37"/>
      <c r="N80" s="34"/>
      <c r="O80" s="34"/>
      <c r="P80" s="38"/>
      <c r="Q80" s="34"/>
      <c r="R80" s="34"/>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9">
        <f t="shared" si="1"/>
        <v>499.8</v>
      </c>
      <c r="BB80" s="40">
        <f t="shared" si="2"/>
        <v>499.8</v>
      </c>
      <c r="BC80" s="41" t="str">
        <f t="shared" si="3"/>
        <v>INR  Four Hundred &amp; Ninety Nine  and Paise Eighty Only</v>
      </c>
      <c r="IA80" s="17">
        <v>1.67</v>
      </c>
      <c r="IB80" s="17" t="s">
        <v>187</v>
      </c>
      <c r="IC80" s="17" t="s">
        <v>119</v>
      </c>
      <c r="ID80" s="17">
        <v>10</v>
      </c>
      <c r="IE80" s="18" t="s">
        <v>199</v>
      </c>
      <c r="IF80" s="18"/>
      <c r="IG80" s="18"/>
      <c r="IH80" s="18"/>
      <c r="II80" s="18"/>
    </row>
    <row r="81" spans="1:243" s="17" customFormat="1" ht="37.5">
      <c r="A81" s="19">
        <v>1.68</v>
      </c>
      <c r="B81" s="30" t="s">
        <v>188</v>
      </c>
      <c r="C81" s="31" t="s">
        <v>118</v>
      </c>
      <c r="D81" s="32">
        <v>10</v>
      </c>
      <c r="E81" s="32" t="s">
        <v>199</v>
      </c>
      <c r="F81" s="33">
        <v>83.3</v>
      </c>
      <c r="G81" s="34"/>
      <c r="H81" s="34"/>
      <c r="I81" s="35" t="s">
        <v>34</v>
      </c>
      <c r="J81" s="36">
        <f t="shared" si="4"/>
        <v>1</v>
      </c>
      <c r="K81" s="34" t="s">
        <v>35</v>
      </c>
      <c r="L81" s="34" t="s">
        <v>4</v>
      </c>
      <c r="M81" s="37"/>
      <c r="N81" s="34"/>
      <c r="O81" s="34"/>
      <c r="P81" s="38"/>
      <c r="Q81" s="34"/>
      <c r="R81" s="34"/>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9">
        <f aca="true" t="shared" si="5" ref="BA81:BA89">(total_amount_ba($B$2,$D$2,D81,F81,J81,K81,M81))</f>
        <v>833</v>
      </c>
      <c r="BB81" s="40">
        <f aca="true" t="shared" si="6" ref="BB81:BB89">BA81+SUM(N81:AZ81)</f>
        <v>833</v>
      </c>
      <c r="BC81" s="41" t="str">
        <f aca="true" t="shared" si="7" ref="BC81:BC89">SpellNumber(L81,BB81)</f>
        <v>INR  Eight Hundred &amp; Thirty Three  Only</v>
      </c>
      <c r="IA81" s="17">
        <v>1.68</v>
      </c>
      <c r="IB81" s="17" t="s">
        <v>188</v>
      </c>
      <c r="IC81" s="17" t="s">
        <v>118</v>
      </c>
      <c r="ID81" s="17">
        <v>10</v>
      </c>
      <c r="IE81" s="18" t="s">
        <v>199</v>
      </c>
      <c r="IF81" s="18"/>
      <c r="IG81" s="18"/>
      <c r="IH81" s="18"/>
      <c r="II81" s="18"/>
    </row>
    <row r="82" spans="1:243" s="17" customFormat="1" ht="56.25">
      <c r="A82" s="19">
        <v>1.69</v>
      </c>
      <c r="B82" s="30" t="s">
        <v>189</v>
      </c>
      <c r="C82" s="31" t="s">
        <v>117</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IA82" s="17">
        <v>1.69</v>
      </c>
      <c r="IB82" s="17" t="s">
        <v>189</v>
      </c>
      <c r="IC82" s="17" t="s">
        <v>117</v>
      </c>
      <c r="IE82" s="18"/>
      <c r="IF82" s="18"/>
      <c r="IG82" s="18"/>
      <c r="IH82" s="18"/>
      <c r="II82" s="18"/>
    </row>
    <row r="83" spans="1:243" s="17" customFormat="1" ht="37.5">
      <c r="A83" s="19">
        <v>1.7</v>
      </c>
      <c r="B83" s="30" t="s">
        <v>190</v>
      </c>
      <c r="C83" s="31" t="s">
        <v>116</v>
      </c>
      <c r="D83" s="32">
        <v>50</v>
      </c>
      <c r="E83" s="32" t="s">
        <v>198</v>
      </c>
      <c r="F83" s="33">
        <v>49.98</v>
      </c>
      <c r="G83" s="34"/>
      <c r="H83" s="34"/>
      <c r="I83" s="35" t="s">
        <v>34</v>
      </c>
      <c r="J83" s="36">
        <f t="shared" si="4"/>
        <v>1</v>
      </c>
      <c r="K83" s="34" t="s">
        <v>35</v>
      </c>
      <c r="L83" s="34" t="s">
        <v>4</v>
      </c>
      <c r="M83" s="37"/>
      <c r="N83" s="34"/>
      <c r="O83" s="34"/>
      <c r="P83" s="38"/>
      <c r="Q83" s="34"/>
      <c r="R83" s="34"/>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9">
        <f t="shared" si="5"/>
        <v>2499</v>
      </c>
      <c r="BB83" s="40">
        <f t="shared" si="6"/>
        <v>2499</v>
      </c>
      <c r="BC83" s="41" t="str">
        <f t="shared" si="7"/>
        <v>INR  Two Thousand Four Hundred &amp; Ninety Nine  Only</v>
      </c>
      <c r="IA83" s="17">
        <v>1.7</v>
      </c>
      <c r="IB83" s="17" t="s">
        <v>190</v>
      </c>
      <c r="IC83" s="17" t="s">
        <v>116</v>
      </c>
      <c r="ID83" s="17">
        <v>50</v>
      </c>
      <c r="IE83" s="18" t="s">
        <v>198</v>
      </c>
      <c r="IF83" s="18"/>
      <c r="IG83" s="18"/>
      <c r="IH83" s="18"/>
      <c r="II83" s="18"/>
    </row>
    <row r="84" spans="1:243" s="17" customFormat="1" ht="37.5">
      <c r="A84" s="19">
        <v>1.71</v>
      </c>
      <c r="B84" s="30" t="s">
        <v>191</v>
      </c>
      <c r="C84" s="31" t="s">
        <v>115</v>
      </c>
      <c r="D84" s="32">
        <v>50</v>
      </c>
      <c r="E84" s="32" t="s">
        <v>198</v>
      </c>
      <c r="F84" s="33">
        <v>84.17</v>
      </c>
      <c r="G84" s="34"/>
      <c r="H84" s="34"/>
      <c r="I84" s="35" t="s">
        <v>34</v>
      </c>
      <c r="J84" s="36">
        <f t="shared" si="4"/>
        <v>1</v>
      </c>
      <c r="K84" s="34" t="s">
        <v>35</v>
      </c>
      <c r="L84" s="34" t="s">
        <v>4</v>
      </c>
      <c r="M84" s="37"/>
      <c r="N84" s="34"/>
      <c r="O84" s="34"/>
      <c r="P84" s="38"/>
      <c r="Q84" s="34"/>
      <c r="R84" s="34"/>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9">
        <f t="shared" si="5"/>
        <v>4208.5</v>
      </c>
      <c r="BB84" s="40">
        <f t="shared" si="6"/>
        <v>4208.5</v>
      </c>
      <c r="BC84" s="41" t="str">
        <f t="shared" si="7"/>
        <v>INR  Four Thousand Two Hundred &amp; Eight  and Paise Fifty Only</v>
      </c>
      <c r="IA84" s="17">
        <v>1.71</v>
      </c>
      <c r="IB84" s="17" t="s">
        <v>191</v>
      </c>
      <c r="IC84" s="17" t="s">
        <v>115</v>
      </c>
      <c r="ID84" s="17">
        <v>50</v>
      </c>
      <c r="IE84" s="18" t="s">
        <v>198</v>
      </c>
      <c r="IF84" s="18"/>
      <c r="IG84" s="18"/>
      <c r="IH84" s="18"/>
      <c r="II84" s="18"/>
    </row>
    <row r="85" spans="1:243" s="17" customFormat="1" ht="37.5">
      <c r="A85" s="19">
        <v>1.72</v>
      </c>
      <c r="B85" s="30" t="s">
        <v>192</v>
      </c>
      <c r="C85" s="31" t="s">
        <v>114</v>
      </c>
      <c r="D85" s="32">
        <v>50</v>
      </c>
      <c r="E85" s="32" t="s">
        <v>198</v>
      </c>
      <c r="F85" s="33">
        <v>117.49</v>
      </c>
      <c r="G85" s="34"/>
      <c r="H85" s="34"/>
      <c r="I85" s="35" t="s">
        <v>34</v>
      </c>
      <c r="J85" s="36">
        <f t="shared" si="4"/>
        <v>1</v>
      </c>
      <c r="K85" s="34" t="s">
        <v>35</v>
      </c>
      <c r="L85" s="34" t="s">
        <v>4</v>
      </c>
      <c r="M85" s="37"/>
      <c r="N85" s="34"/>
      <c r="O85" s="34"/>
      <c r="P85" s="38"/>
      <c r="Q85" s="34"/>
      <c r="R85" s="34"/>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9">
        <f t="shared" si="5"/>
        <v>5874.5</v>
      </c>
      <c r="BB85" s="40">
        <f t="shared" si="6"/>
        <v>5874.5</v>
      </c>
      <c r="BC85" s="41" t="str">
        <f t="shared" si="7"/>
        <v>INR  Five Thousand Eight Hundred &amp; Seventy Four  and Paise Fifty Only</v>
      </c>
      <c r="IA85" s="17">
        <v>1.72</v>
      </c>
      <c r="IB85" s="17" t="s">
        <v>192</v>
      </c>
      <c r="IC85" s="17" t="s">
        <v>114</v>
      </c>
      <c r="ID85" s="17">
        <v>50</v>
      </c>
      <c r="IE85" s="18" t="s">
        <v>198</v>
      </c>
      <c r="IF85" s="18"/>
      <c r="IG85" s="18"/>
      <c r="IH85" s="18"/>
      <c r="II85" s="18"/>
    </row>
    <row r="86" spans="1:243" s="17" customFormat="1" ht="56.25">
      <c r="A86" s="19">
        <v>1.73</v>
      </c>
      <c r="B86" s="30" t="s">
        <v>193</v>
      </c>
      <c r="C86" s="31" t="s">
        <v>113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IA86" s="17">
        <v>1.73</v>
      </c>
      <c r="IB86" s="17" t="s">
        <v>193</v>
      </c>
      <c r="IC86" s="17" t="s">
        <v>113</v>
      </c>
      <c r="IE86" s="18"/>
      <c r="IF86" s="18"/>
      <c r="IG86" s="18"/>
      <c r="IH86" s="18"/>
      <c r="II86" s="18"/>
    </row>
    <row r="87" spans="1:243" s="17" customFormat="1" ht="60" customHeight="1">
      <c r="A87" s="19">
        <v>1.74</v>
      </c>
      <c r="B87" s="30" t="s">
        <v>194</v>
      </c>
      <c r="C87" s="31" t="s">
        <v>112</v>
      </c>
      <c r="D87" s="32">
        <v>14</v>
      </c>
      <c r="E87" s="32" t="s">
        <v>200</v>
      </c>
      <c r="F87" s="33">
        <v>204.3</v>
      </c>
      <c r="G87" s="34"/>
      <c r="H87" s="34"/>
      <c r="I87" s="35" t="s">
        <v>34</v>
      </c>
      <c r="J87" s="36">
        <f t="shared" si="4"/>
        <v>1</v>
      </c>
      <c r="K87" s="34" t="s">
        <v>35</v>
      </c>
      <c r="L87" s="34" t="s">
        <v>4</v>
      </c>
      <c r="M87" s="37"/>
      <c r="N87" s="34"/>
      <c r="O87" s="34"/>
      <c r="P87" s="38"/>
      <c r="Q87" s="34"/>
      <c r="R87" s="34"/>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9">
        <f t="shared" si="5"/>
        <v>2860.2</v>
      </c>
      <c r="BB87" s="40">
        <f t="shared" si="6"/>
        <v>2860.2</v>
      </c>
      <c r="BC87" s="41" t="str">
        <f t="shared" si="7"/>
        <v>INR  Two Thousand Eight Hundred &amp; Sixty  and Paise Twenty Only</v>
      </c>
      <c r="IA87" s="17">
        <v>1.74</v>
      </c>
      <c r="IB87" s="17" t="s">
        <v>194</v>
      </c>
      <c r="IC87" s="17" t="s">
        <v>112</v>
      </c>
      <c r="ID87" s="17">
        <v>14</v>
      </c>
      <c r="IE87" s="18" t="s">
        <v>200</v>
      </c>
      <c r="IF87" s="18"/>
      <c r="IG87" s="18"/>
      <c r="IH87" s="18"/>
      <c r="II87" s="18"/>
    </row>
    <row r="88" spans="1:243" s="17" customFormat="1" ht="56.25">
      <c r="A88" s="19">
        <v>1.75</v>
      </c>
      <c r="B88" s="30" t="s">
        <v>195</v>
      </c>
      <c r="C88" s="31" t="s">
        <v>111</v>
      </c>
      <c r="D88" s="32">
        <v>25</v>
      </c>
      <c r="E88" s="32" t="s">
        <v>200</v>
      </c>
      <c r="F88" s="33">
        <v>96.45</v>
      </c>
      <c r="G88" s="34"/>
      <c r="H88" s="34"/>
      <c r="I88" s="35" t="s">
        <v>34</v>
      </c>
      <c r="J88" s="36">
        <f t="shared" si="4"/>
        <v>1</v>
      </c>
      <c r="K88" s="34" t="s">
        <v>35</v>
      </c>
      <c r="L88" s="34" t="s">
        <v>4</v>
      </c>
      <c r="M88" s="37"/>
      <c r="N88" s="34"/>
      <c r="O88" s="34"/>
      <c r="P88" s="38"/>
      <c r="Q88" s="34"/>
      <c r="R88" s="34"/>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9">
        <f t="shared" si="5"/>
        <v>2411.25</v>
      </c>
      <c r="BB88" s="40">
        <f t="shared" si="6"/>
        <v>2411.25</v>
      </c>
      <c r="BC88" s="41" t="str">
        <f t="shared" si="7"/>
        <v>INR  Two Thousand Four Hundred &amp; Eleven  and Paise Twenty Five Only</v>
      </c>
      <c r="IA88" s="17">
        <v>1.75</v>
      </c>
      <c r="IB88" s="17" t="s">
        <v>195</v>
      </c>
      <c r="IC88" s="17" t="s">
        <v>111</v>
      </c>
      <c r="ID88" s="17">
        <v>25</v>
      </c>
      <c r="IE88" s="18" t="s">
        <v>200</v>
      </c>
      <c r="IF88" s="18"/>
      <c r="IG88" s="18"/>
      <c r="IH88" s="18"/>
      <c r="II88" s="18"/>
    </row>
    <row r="89" spans="1:243" s="17" customFormat="1" ht="75">
      <c r="A89" s="19">
        <v>1.76</v>
      </c>
      <c r="B89" s="30" t="s">
        <v>196</v>
      </c>
      <c r="C89" s="31" t="s">
        <v>110</v>
      </c>
      <c r="D89" s="32">
        <v>15</v>
      </c>
      <c r="E89" s="32" t="s">
        <v>200</v>
      </c>
      <c r="F89" s="33">
        <v>244.63</v>
      </c>
      <c r="G89" s="34"/>
      <c r="H89" s="34"/>
      <c r="I89" s="35" t="s">
        <v>34</v>
      </c>
      <c r="J89" s="36">
        <f t="shared" si="4"/>
        <v>1</v>
      </c>
      <c r="K89" s="34" t="s">
        <v>35</v>
      </c>
      <c r="L89" s="34" t="s">
        <v>4</v>
      </c>
      <c r="M89" s="37"/>
      <c r="N89" s="34"/>
      <c r="O89" s="34"/>
      <c r="P89" s="38"/>
      <c r="Q89" s="34"/>
      <c r="R89" s="34"/>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9">
        <f t="shared" si="5"/>
        <v>3669.45</v>
      </c>
      <c r="BB89" s="40">
        <f t="shared" si="6"/>
        <v>3669.45</v>
      </c>
      <c r="BC89" s="41" t="str">
        <f t="shared" si="7"/>
        <v>INR  Three Thousand Six Hundred &amp; Sixty Nine  and Paise Forty Five Only</v>
      </c>
      <c r="IA89" s="17">
        <v>1.76</v>
      </c>
      <c r="IB89" s="17" t="s">
        <v>196</v>
      </c>
      <c r="IC89" s="17" t="s">
        <v>110</v>
      </c>
      <c r="ID89" s="17">
        <v>15</v>
      </c>
      <c r="IE89" s="18" t="s">
        <v>200</v>
      </c>
      <c r="IF89" s="18"/>
      <c r="IG89" s="18"/>
      <c r="IH89" s="18"/>
      <c r="II89" s="18"/>
    </row>
    <row r="90" spans="1:55" ht="56.25">
      <c r="A90" s="23" t="s">
        <v>36</v>
      </c>
      <c r="B90" s="42"/>
      <c r="C90" s="43"/>
      <c r="D90" s="44"/>
      <c r="E90" s="44"/>
      <c r="F90" s="44"/>
      <c r="G90" s="44"/>
      <c r="H90" s="25"/>
      <c r="I90" s="25"/>
      <c r="J90" s="25"/>
      <c r="K90" s="25"/>
      <c r="L90" s="44"/>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26">
        <f>ROUND(SUM(BA15:BA89),0)</f>
        <v>433715</v>
      </c>
      <c r="BB90" s="27">
        <f>SUM(BB15:BB89)</f>
        <v>433715.29</v>
      </c>
      <c r="BC90" s="46" t="str">
        <f>SpellNumber(L90,BB90)</f>
        <v>  Four Lakh Thirty Three Thousand Seven Hundred &amp; Fifteen  and Paise Twenty Nine Only</v>
      </c>
    </row>
    <row r="91" spans="1:55" ht="36.75" customHeight="1">
      <c r="A91" s="23" t="s">
        <v>37</v>
      </c>
      <c r="B91" s="42"/>
      <c r="C91" s="47"/>
      <c r="D91" s="48"/>
      <c r="E91" s="49" t="s">
        <v>42</v>
      </c>
      <c r="F91" s="50"/>
      <c r="G91" s="51"/>
      <c r="H91" s="52"/>
      <c r="I91" s="52"/>
      <c r="J91" s="52"/>
      <c r="K91" s="48"/>
      <c r="L91" s="53"/>
      <c r="M91" s="54"/>
      <c r="N91" s="52"/>
      <c r="O91" s="55"/>
      <c r="P91" s="55"/>
      <c r="Q91" s="55"/>
      <c r="R91" s="55"/>
      <c r="S91" s="55"/>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28">
        <f>IF(ISBLANK(F91),0,IF(E91="Excess (+)",ROUND(BA90+(BA90*F91),0),IF(E91="Less (-)",ROUND(BA90+(BA90*F91*(-1)),0),IF(E91="At Par",BA90,0))))</f>
        <v>0</v>
      </c>
      <c r="BB91" s="29">
        <f>ROUND(BA91,0)</f>
        <v>0</v>
      </c>
      <c r="BC91" s="56" t="str">
        <f>SpellNumber($E$2,BB91)</f>
        <v>INR Zero Only</v>
      </c>
    </row>
    <row r="92" spans="1:55" ht="33.75" customHeight="1">
      <c r="A92" s="23" t="s">
        <v>38</v>
      </c>
      <c r="B92" s="23"/>
      <c r="C92" s="58" t="str">
        <f>SpellNumber($E$2,BB91)</f>
        <v>INR Zero Only</v>
      </c>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row>
  </sheetData>
  <sheetProtection password="D850" sheet="1"/>
  <autoFilter ref="A11:BC92"/>
  <mergeCells count="26">
    <mergeCell ref="A1:L1"/>
    <mergeCell ref="A4:BC4"/>
    <mergeCell ref="A5:BC5"/>
    <mergeCell ref="A6:BC6"/>
    <mergeCell ref="A7:BC7"/>
    <mergeCell ref="D64:BC64"/>
    <mergeCell ref="D60:BC60"/>
    <mergeCell ref="C92:BC92"/>
    <mergeCell ref="A9:BC9"/>
    <mergeCell ref="D13:BC13"/>
    <mergeCell ref="D42:BC42"/>
    <mergeCell ref="B8:BC8"/>
    <mergeCell ref="D14:BC14"/>
    <mergeCell ref="D67:BC67"/>
    <mergeCell ref="D82:BC82"/>
    <mergeCell ref="D86:BC86"/>
    <mergeCell ref="D71:BC71"/>
    <mergeCell ref="D75:BC75"/>
    <mergeCell ref="D79:BC79"/>
    <mergeCell ref="D16:BC16"/>
    <mergeCell ref="D23:BC23"/>
    <mergeCell ref="D29:BC29"/>
    <mergeCell ref="D39:BC39"/>
    <mergeCell ref="D47:BC47"/>
    <mergeCell ref="D49:BC49"/>
    <mergeCell ref="D77:BC77"/>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1">
      <formula1>IF(E91="Select",-1,IF(E91="At Par",0,0))</formula1>
      <formula2>IF(E91="Select",-1,IF(E91="At Par",0,0.99))</formula2>
    </dataValidation>
    <dataValidation type="list" allowBlank="1" showErrorMessage="1" sqref="E9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1">
      <formula1>0</formula1>
      <formula2>99.9</formula2>
    </dataValidation>
    <dataValidation type="list" allowBlank="1" showErrorMessage="1" sqref="D13:D14 K15 D16 K17:K22 D23 K24:K28 D29 K30:K38 D39 K40:K41 D42 K43:K46 D47 K48 D49 K50:K59 D60 K61:K63 D64 K65:K66 D67 K68:K70 D71 K72:K74 D75 K76 D77 K78 D79 K80:K81 D82 K83:K85 K87:K89 D8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22 G24:H28 G30:H38 G40:H41 G43:H46 G48:H48 G50:H59 G61:H63 G65:H66 G68:H70 G72:H74 G76:H76 G78:H78 G80:H81 G83:H85 G87:H89">
      <formula1>0</formula1>
      <formula2>999999999999999</formula2>
    </dataValidation>
    <dataValidation allowBlank="1" showInputMessage="1" showErrorMessage="1" promptTitle="Addition / Deduction" prompt="Please Choose the correct One" sqref="J15 J17:J22 J24:J28 J30:J38 J40:J41 J43:J46 J48 J50:J59 J61:J63 J65:J66 J68:J70 J72:J74 J76 J78 J80:J81 J83:J85 J87:J89">
      <formula1>0</formula1>
      <formula2>0</formula2>
    </dataValidation>
    <dataValidation type="list" showErrorMessage="1" sqref="I15 I17:I22 I24:I28 I30:I38 I40:I41 I43:I46 I48 I50:I59 I61:I63 I65:I66 I68:I70 I72:I74 I76 I78 I80:I81 I83:I85 I87:I8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22 N24:O28 N30:O38 N40:O41 N43:O46 N48:O48 N50:O59 N61:O63 N65:O66 N68:O70 N72:O74 N76:O76 N78:O78 N80:O81 N83:O85 N87:O8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22 R24:R28 R30:R38 R40:R41 R43:R46 R48 R50:R59 R61:R63 R65:R66 R68:R70 R72:R74 R76 R78 R80:R81 R83:R85 R87:R8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22 Q24:Q28 Q30:Q38 Q40:Q41 Q43:Q46 Q48 Q50:Q59 Q61:Q63 Q65:Q66 Q68:Q70 Q72:Q74 Q76 Q78 Q80:Q81 Q83:Q85 Q87:Q8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22 M24:M28 M30:M38 M40:M41 M43:M46 M48 M50:M59 M61:M63 M65:M66 M68:M70 M72:M74 M76 M78 M80:M81 M83:M85 M87:M89">
      <formula1>0</formula1>
      <formula2>999999999999999</formula2>
    </dataValidation>
    <dataValidation allowBlank="1" showInputMessage="1" showErrorMessage="1" promptTitle="Itemcode/Make" prompt="Please enter text" sqref="C13:C89">
      <formula1>0</formula1>
      <formula2>0</formula2>
    </dataValidation>
    <dataValidation type="list" allowBlank="1" showInputMessage="1" showErrorMessage="1" sqref="L82 L83 L84 L85 L86 L8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9 L88">
      <formula1>"INR"</formula1>
    </dataValidation>
  </dataValidations>
  <printOptions/>
  <pageMargins left="0.45" right="0.2" top="0.25" bottom="0.25" header="0.511805555555556" footer="0.511805555555556"/>
  <pageSetup fitToHeight="0" fitToWidth="1" horizontalDpi="300" verticalDpi="300" orientation="portrait" paperSize="9" scale="5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4" t="s">
        <v>39</v>
      </c>
      <c r="F6" s="64"/>
      <c r="G6" s="64"/>
      <c r="H6" s="64"/>
      <c r="I6" s="64"/>
      <c r="J6" s="64"/>
      <c r="K6" s="64"/>
    </row>
    <row r="7" spans="5:11" ht="15">
      <c r="E7" s="65"/>
      <c r="F7" s="65"/>
      <c r="G7" s="65"/>
      <c r="H7" s="65"/>
      <c r="I7" s="65"/>
      <c r="J7" s="65"/>
      <c r="K7" s="65"/>
    </row>
    <row r="8" spans="5:11" ht="15">
      <c r="E8" s="65"/>
      <c r="F8" s="65"/>
      <c r="G8" s="65"/>
      <c r="H8" s="65"/>
      <c r="I8" s="65"/>
      <c r="J8" s="65"/>
      <c r="K8" s="65"/>
    </row>
    <row r="9" spans="5:11" ht="15">
      <c r="E9" s="65"/>
      <c r="F9" s="65"/>
      <c r="G9" s="65"/>
      <c r="H9" s="65"/>
      <c r="I9" s="65"/>
      <c r="J9" s="65"/>
      <c r="K9" s="65"/>
    </row>
    <row r="10" spans="5:11" ht="15">
      <c r="E10" s="65"/>
      <c r="F10" s="65"/>
      <c r="G10" s="65"/>
      <c r="H10" s="65"/>
      <c r="I10" s="65"/>
      <c r="J10" s="65"/>
      <c r="K10" s="65"/>
    </row>
    <row r="11" spans="5:11" ht="15">
      <c r="E11" s="65"/>
      <c r="F11" s="65"/>
      <c r="G11" s="65"/>
      <c r="H11" s="65"/>
      <c r="I11" s="65"/>
      <c r="J11" s="65"/>
      <c r="K11" s="65"/>
    </row>
    <row r="12" spans="5:11" ht="15">
      <c r="E12" s="65"/>
      <c r="F12" s="65"/>
      <c r="G12" s="65"/>
      <c r="H12" s="65"/>
      <c r="I12" s="65"/>
      <c r="J12" s="65"/>
      <c r="K12" s="65"/>
    </row>
    <row r="13" spans="5:11" ht="15">
      <c r="E13" s="65"/>
      <c r="F13" s="65"/>
      <c r="G13" s="65"/>
      <c r="H13" s="65"/>
      <c r="I13" s="65"/>
      <c r="J13" s="65"/>
      <c r="K13" s="65"/>
    </row>
    <row r="14" spans="5:11" ht="15">
      <c r="E14" s="65"/>
      <c r="F14" s="65"/>
      <c r="G14" s="65"/>
      <c r="H14" s="65"/>
      <c r="I14" s="65"/>
      <c r="J14" s="65"/>
      <c r="K14" s="6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2024-01-19T08:03:03Z</cp:lastPrinted>
  <dcterms:created xsi:type="dcterms:W3CDTF">2009-01-30T06:42:42Z</dcterms:created>
  <dcterms:modified xsi:type="dcterms:W3CDTF">2024-02-09T10:41:42Z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