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40" windowWidth="16380" windowHeight="795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'BoQ1'!$A$11:$BC$212</definedName>
    <definedName name="_xlfn.SINGLE" hidden="1">#NAME?</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'BoQ1'!$A$1:$BC$212</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<sst xmlns="http://schemas.openxmlformats.org/spreadsheetml/2006/main" count="1416" uniqueCount="437">
  <si>
    <t>BoQ_Ver3.1</t>
  </si>
  <si>
    <t>Percentage</t>
  </si>
  <si>
    <t>Normal</t>
  </si>
  <si>
    <t>INR Only</t>
  </si>
  <si>
    <t>INR</t>
  </si>
  <si>
    <t>Select, At Par, Excess (+), Less (-)</t>
  </si>
  <si>
    <t>IOCL</t>
  </si>
  <si>
    <t xml:space="preserve"> </t>
  </si>
  <si>
    <t>NUMBER</t>
  </si>
  <si>
    <t>TEXT</t>
  </si>
  <si>
    <t>DATE</t>
  </si>
  <si>
    <t>Sl.
No.</t>
  </si>
  <si>
    <t>Item Description</t>
  </si>
  <si>
    <t>Item Code / Make</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</si>
  <si>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</si>
  <si>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</si>
  <si>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</si>
  <si>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</si>
  <si>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</si>
  <si>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</si>
  <si>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</si>
  <si>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</si>
  <si>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</si>
  <si>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</si>
  <si>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</si>
  <si>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</si>
  <si>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</si>
  <si>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</si>
  <si>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</si>
  <si>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</si>
  <si>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</si>
  <si>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</si>
  <si>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</si>
  <si>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</si>
  <si>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</si>
  <si>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</si>
  <si>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</si>
  <si>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</si>
  <si>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</si>
  <si>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</si>
  <si>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</si>
  <si>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</si>
  <si>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</si>
  <si>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</si>
  <si>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</si>
  <si>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</si>
  <si>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t>Select</t>
  </si>
  <si>
    <t>item no.1</t>
  </si>
  <si>
    <t>item no.2</t>
  </si>
  <si>
    <t>item no.3</t>
  </si>
  <si>
    <t>item no.5</t>
  </si>
  <si>
    <t>item no.8</t>
  </si>
  <si>
    <t>item no.10</t>
  </si>
  <si>
    <t>item no.18</t>
  </si>
  <si>
    <t>item no.4</t>
  </si>
  <si>
    <t>item no.6</t>
  </si>
  <si>
    <t>item no.7</t>
  </si>
  <si>
    <t>item no.9</t>
  </si>
  <si>
    <t>item no.11</t>
  </si>
  <si>
    <t>item no.12</t>
  </si>
  <si>
    <t>item no.13</t>
  </si>
  <si>
    <t>item no.14</t>
  </si>
  <si>
    <t>item no.15</t>
  </si>
  <si>
    <t>item no.16</t>
  </si>
  <si>
    <t>item no.17</t>
  </si>
  <si>
    <t>Component</t>
  </si>
  <si>
    <t>item no.19</t>
  </si>
  <si>
    <t>item no.20</t>
  </si>
  <si>
    <t>item no.21</t>
  </si>
  <si>
    <t>item no.22</t>
  </si>
  <si>
    <t>item no.23</t>
  </si>
  <si>
    <t>item no.24</t>
  </si>
  <si>
    <t>item no.25</t>
  </si>
  <si>
    <t>item no.26</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</si>
  <si>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</si>
  <si>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</si>
  <si>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</si>
  <si>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</si>
  <si>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</si>
  <si>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</si>
  <si>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</si>
  <si>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</si>
  <si>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</si>
  <si>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</si>
  <si>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</si>
  <si>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</si>
  <si>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</si>
  <si>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</si>
  <si>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</si>
  <si>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</si>
  <si>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</si>
  <si>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</si>
  <si>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</si>
  <si>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</si>
  <si>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</si>
  <si>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</si>
  <si>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</si>
  <si>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</si>
  <si>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</si>
  <si>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</si>
  <si>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item no.53</t>
  </si>
  <si>
    <t>item no.54</t>
  </si>
  <si>
    <t>item no.55</t>
  </si>
  <si>
    <t>item no.56</t>
  </si>
  <si>
    <t>item no.57</t>
  </si>
  <si>
    <t>item no.58</t>
  </si>
  <si>
    <t>item no.59</t>
  </si>
  <si>
    <t>item no.60</t>
  </si>
  <si>
    <t>item no.61</t>
  </si>
  <si>
    <t>item no.62</t>
  </si>
  <si>
    <t>item no.63</t>
  </si>
  <si>
    <t>item no.64</t>
  </si>
  <si>
    <t>item no.65</t>
  </si>
  <si>
    <t>item no.66</t>
  </si>
  <si>
    <t>item no.67</t>
  </si>
  <si>
    <t>item no.68</t>
  </si>
  <si>
    <t>item no.69</t>
  </si>
  <si>
    <t>item no.70</t>
  </si>
  <si>
    <t>item no.71</t>
  </si>
  <si>
    <t>item no.72</t>
  </si>
  <si>
    <t>item no.73</t>
  </si>
  <si>
    <t>item no.74</t>
  </si>
  <si>
    <t>item no.75</t>
  </si>
  <si>
    <t>item no.76</t>
  </si>
  <si>
    <t>item no.77</t>
  </si>
  <si>
    <t>item no.78</t>
  </si>
  <si>
    <t>item no.79</t>
  </si>
  <si>
    <t>item no.80</t>
  </si>
  <si>
    <t>item no.81</t>
  </si>
  <si>
    <t>item no.82</t>
  </si>
  <si>
    <t>item no.83</t>
  </si>
  <si>
    <t>item no.84</t>
  </si>
  <si>
    <t>item no.85</t>
  </si>
  <si>
    <t>item no.86</t>
  </si>
  <si>
    <t>item no.87</t>
  </si>
  <si>
    <t>item no.88</t>
  </si>
  <si>
    <t>item no.89</t>
  </si>
  <si>
    <t>item no.90</t>
  </si>
  <si>
    <t>item no.91</t>
  </si>
  <si>
    <t>item no.92</t>
  </si>
  <si>
    <t>item no.93</t>
  </si>
  <si>
    <t>item no.94</t>
  </si>
  <si>
    <t>item no.95</t>
  </si>
  <si>
    <t>item no.96</t>
  </si>
  <si>
    <t>item no.97</t>
  </si>
  <si>
    <t>item no.98</t>
  </si>
  <si>
    <t>item no.99</t>
  </si>
  <si>
    <t>item no.100</t>
  </si>
  <si>
    <t>item no.101</t>
  </si>
  <si>
    <t>item no.102</t>
  </si>
  <si>
    <t>item no.103</t>
  </si>
  <si>
    <t>item no.104</t>
  </si>
  <si>
    <t>item no.105</t>
  </si>
  <si>
    <t>item no.106</t>
  </si>
  <si>
    <t>item no.107</t>
  </si>
  <si>
    <t>item no.108</t>
  </si>
  <si>
    <t>item no.109</t>
  </si>
  <si>
    <t>item no.110</t>
  </si>
  <si>
    <t>item no.111</t>
  </si>
  <si>
    <t>item no.112</t>
  </si>
  <si>
    <t>item no.113</t>
  </si>
  <si>
    <t>item no.114</t>
  </si>
  <si>
    <t>item no.115</t>
  </si>
  <si>
    <t>item no.116</t>
  </si>
  <si>
    <t>item no.117</t>
  </si>
  <si>
    <t>item no.118</t>
  </si>
  <si>
    <t>item no.119</t>
  </si>
  <si>
    <t>item no.120</t>
  </si>
  <si>
    <t>item no.121</t>
  </si>
  <si>
    <t>item no.122</t>
  </si>
  <si>
    <t>item no.123</t>
  </si>
  <si>
    <t>item no.124</t>
  </si>
  <si>
    <t>item no.125</t>
  </si>
  <si>
    <t>item no.126</t>
  </si>
  <si>
    <t>item no.127</t>
  </si>
  <si>
    <t>item no.128</t>
  </si>
  <si>
    <t>item no.129</t>
  </si>
  <si>
    <t>item no.130</t>
  </si>
  <si>
    <t>item no.131</t>
  </si>
  <si>
    <t>item no.132</t>
  </si>
  <si>
    <t>item no.133</t>
  </si>
  <si>
    <t>item no.134</t>
  </si>
  <si>
    <t>item no.135</t>
  </si>
  <si>
    <t>item no.136</t>
  </si>
  <si>
    <t>item no.137</t>
  </si>
  <si>
    <t>item no.138</t>
  </si>
  <si>
    <t>item no.139</t>
  </si>
  <si>
    <t>item no.140</t>
  </si>
  <si>
    <t>item no.141</t>
  </si>
  <si>
    <t>item no.142</t>
  </si>
  <si>
    <t>item no.143</t>
  </si>
  <si>
    <t>item no.144</t>
  </si>
  <si>
    <t>item no.145</t>
  </si>
  <si>
    <t>item no.146</t>
  </si>
  <si>
    <t>item no.147</t>
  </si>
  <si>
    <t>item no.148</t>
  </si>
  <si>
    <t>item no.149</t>
  </si>
  <si>
    <t>item no.150</t>
  </si>
  <si>
    <t>item no.151</t>
  </si>
  <si>
    <t>item no.152</t>
  </si>
  <si>
    <t>item no.153</t>
  </si>
  <si>
    <t>item no.154</t>
  </si>
  <si>
    <t>item no.155</t>
  </si>
  <si>
    <t>item no.156</t>
  </si>
  <si>
    <t>item no.157</t>
  </si>
  <si>
    <t>item no.158</t>
  </si>
  <si>
    <t>item no.159</t>
  </si>
  <si>
    <t>item no.160</t>
  </si>
  <si>
    <t>item no.161</t>
  </si>
  <si>
    <t>item no.162</t>
  </si>
  <si>
    <t>item no.163</t>
  </si>
  <si>
    <t>item no.164</t>
  </si>
  <si>
    <t>item no.165</t>
  </si>
  <si>
    <t>Each</t>
  </si>
  <si>
    <t>sqm</t>
  </si>
  <si>
    <t>100 mm</t>
  </si>
  <si>
    <t>Cum</t>
  </si>
  <si>
    <t>CEMENT CONCRETE (CAST IN SITU)</t>
  </si>
  <si>
    <t>Providing and laying in position cement concrete of specified grade excluding the cost of centering and shuttering - All work up to plinth level :</t>
  </si>
  <si>
    <t>1:2:4 (1 cement : 2 coarse sand (zone-III) derived from natural sources : 4 graded stone aggregate 20 mm nominal size derived from natural sources)</t>
  </si>
  <si>
    <t>REINFORCED CEMENT CONCRETE</t>
  </si>
  <si>
    <t>Centering and shuttering including strutting, propping etc. and removal of form for</t>
  </si>
  <si>
    <t>Thermo-Mechanically Treated bars of grade Fe-500D or more.</t>
  </si>
  <si>
    <t>Steel reinforcement for R.C.C. work including straightening, cutting, bending, placing in position and binding all complete above plinth level.</t>
  </si>
  <si>
    <t>MASONRY WORK</t>
  </si>
  <si>
    <t>Cement mortar 1:6 (1 cement : 6 coarse sand)</t>
  </si>
  <si>
    <t>Half brick masonry with common burnt clay F.P.S. (non modular) bricks of class designation 7.5 in superstructure above plinth level up to floor V level.</t>
  </si>
  <si>
    <t>Cement mortar 1:4 (1 cement :4 coarse sand)</t>
  </si>
  <si>
    <t>CLADDING WORK</t>
  </si>
  <si>
    <t>Area of slab over 0.50 sqm</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</si>
  <si>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</si>
  <si>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</si>
  <si>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FLOORING</t>
  </si>
  <si>
    <t>FINISHING</t>
  </si>
  <si>
    <t>1:6 (1 cement: 6 coarse sand)</t>
  </si>
  <si>
    <t>15 mm cement plaster on rough side of single or half brick wall of mix:</t>
  </si>
  <si>
    <t>Distempering with 1st quality acrylic distemper (ready mixed) having VOC content less than 50 gms/litre, of approved manufacturer, of required shade and colour complete, as per manufacturer's specification.</t>
  </si>
  <si>
    <t>Two or more coats on new work</t>
  </si>
  <si>
    <t>Providing and applying white cement based putty of average thickness 1 mm, of approved brand and manufacturer, over the plastered wall surface to prepare the surface even and smooth complete.</t>
  </si>
  <si>
    <t>Demolishing brick work manually/ by mechanical means including stacking of serviceable material and disposal of unserviceable material within 50 metres lead as per direction of Engineer-in-charge.</t>
  </si>
  <si>
    <t>In cement mortar</t>
  </si>
  <si>
    <t>SANITARY INSTALLATIONS</t>
  </si>
  <si>
    <t>Providing and fixing soil, waste and vent pipes :</t>
  </si>
  <si>
    <t>100 mm dia</t>
  </si>
  <si>
    <t>75 mm diameter :</t>
  </si>
  <si>
    <t>Sand cast iron S&amp;S as per IS - 3989</t>
  </si>
  <si>
    <t>Providing and fixing plain bend of required degree.</t>
  </si>
  <si>
    <t>Providing and fixing collar :</t>
  </si>
  <si>
    <t>100 mm inlet and 100 mm outlet</t>
  </si>
  <si>
    <t>Sand cast iron S&amp;S as per IS: 3989</t>
  </si>
  <si>
    <t>100 mm inlet and 75 mm outlet</t>
  </si>
  <si>
    <t>WATER SUPPLY</t>
  </si>
  <si>
    <t>Making connection of G.I. distribution branch with G.I. main of following sizes by providing and fixing tee, including cutting and threading the pipe etc. complete :</t>
  </si>
  <si>
    <t>25 to 40 mm nominal bore</t>
  </si>
  <si>
    <t>15 mm nominal bore</t>
  </si>
  <si>
    <t>Providing and fixing gun metal gate valve with C.I. wheel of approved quality (screwed end) :</t>
  </si>
  <si>
    <t>Providing and fixing uplasticised PVC connection pipe with brass unions :</t>
  </si>
  <si>
    <t>45 cm length</t>
  </si>
  <si>
    <t>Providing and fixing C.P. brass long body bib cock of approved quality conforming to IS standards and weighing not less than 690 gms.</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</si>
  <si>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</si>
  <si>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</si>
  <si>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</si>
  <si>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cum</t>
  </si>
  <si>
    <t>metre</t>
  </si>
  <si>
    <t>each</t>
  </si>
  <si>
    <t>kg</t>
  </si>
  <si>
    <t>Granite Stone of approved shade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</si>
  <si>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</si>
  <si>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1:4 (1 cement: 4 fine sand)</t>
  </si>
  <si>
    <t>Finishing walls with Acrylic Smooth exterior paint of required shade :</t>
  </si>
  <si>
    <t>New work (Two or more coat applied @ 1.67 ltr/10 sqm over and including priming coat of exterior primer applied @ 2.20 kg/10 sqm)</t>
  </si>
  <si>
    <t>Removing dry or oil bound distemper, water proofing cement paint and the like by scrapping, sand papering and preparing the surface smooth including necessary repairs to scratches etc. complete.</t>
  </si>
  <si>
    <t>Painting with synthetic enamel paint of approved brand and manufacture of required colour to give an even shade :</t>
  </si>
  <si>
    <t>One or more coats on old work</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</si>
  <si>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</si>
  <si>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</si>
  <si>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</si>
  <si>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Demolishing cement concrete manually/ by mechanical means including disposal of material within 50 metres lead as per direction of Engineer - in - charge.</t>
  </si>
  <si>
    <t>Nominal concrete 1:3:6 or richer mix (i/c equivalent design mix)</t>
  </si>
  <si>
    <t>Nominal concrete 1:4:8 or leaner mix (i/c equivalent design mix)</t>
  </si>
  <si>
    <t>Dismantling old plaster or skirting raking out joints and cleaning the surface for plaster including disposal of rubbish to the dumping ground within 50 metres lead.</t>
  </si>
  <si>
    <t>Providing and fixing toilet paper holder :</t>
  </si>
  <si>
    <t>C.P. brass</t>
  </si>
  <si>
    <t>Providing and fixing G.I. Union in existing G.I. pipe line, cutting and threading the pipe and making long screws, including excavation, refilling the earth or cutting of wall and making good the same complete wherever required :</t>
  </si>
  <si>
    <t>Providing and fixing C.P. brass bib cock of approved quality conforming to IS:8931 :</t>
  </si>
  <si>
    <t>Making chases up to 7.5x7.5 cm in walls including making good and finishing with matching surface after housing G.I. pipe etc.</t>
  </si>
  <si>
    <t>Making hole up to 20x20 cm and embedding pipes up to 150 mm diameter in masonry and filling with cement concrete 1:3:6 (1 cement : 3 coarse sand: 6 graded stone aggregate 20 mm nominal size) including disposal of malba.</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</si>
  <si>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</si>
  <si>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</si>
  <si>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"Providing and fixing C.P flange for C.P bib cock/C.P angle stop cock.</t>
  </si>
  <si>
    <t>Tender Inviting Authority: DOIP, IIT Kanpur</t>
  </si>
  <si>
    <t>NIT No:   Civil/26/02/2024-1</t>
  </si>
  <si>
    <r>
      <t xml:space="preserve">PRICE SCHEDULE
</t>
    </r>
    <r>
      <rPr>
        <b/>
        <sz val="11"/>
        <color indexed="10"/>
        <rFont val="Times New Roman"/>
        <family val="1"/>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</si>
  <si>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NUMBER </t>
    </r>
    <r>
      <rPr>
        <b/>
        <sz val="11"/>
        <color indexed="10"/>
        <rFont val="Times New Roman"/>
        <family val="1"/>
      </rPr>
      <t>#</t>
    </r>
  </si>
  <si>
    <r>
      <t xml:space="preserve">TEXT </t>
    </r>
    <r>
      <rPr>
        <b/>
        <sz val="11"/>
        <color indexed="10"/>
        <rFont val="Times New Roman"/>
        <family val="1"/>
      </rPr>
      <t>#</t>
    </r>
  </si>
  <si>
    <r>
      <t>TEXT</t>
    </r>
    <r>
      <rPr>
        <b/>
        <sz val="11"/>
        <color indexed="10"/>
        <rFont val="Times New Roman"/>
        <family val="1"/>
      </rPr>
      <t>#</t>
    </r>
  </si>
  <si>
    <r>
      <t xml:space="preserve">Estimated Rate
 in
</t>
    </r>
    <r>
      <rPr>
        <b/>
        <sz val="11"/>
        <color indexed="10"/>
        <rFont val="Times New Roman"/>
        <family val="1"/>
      </rPr>
      <t>Rs.      P</t>
    </r>
  </si>
  <si>
    <r>
      <t xml:space="preserve">BASIC RATE In </t>
    </r>
    <r>
      <rPr>
        <b/>
        <sz val="11"/>
        <color indexed="10"/>
        <rFont val="Times New Roman"/>
        <family val="1"/>
      </rPr>
      <t>Figures</t>
    </r>
    <r>
      <rPr>
        <b/>
        <sz val="11"/>
        <rFont val="Times New Roman"/>
        <family val="1"/>
      </rPr>
      <t xml:space="preserve"> To be entered by the </t>
    </r>
    <r>
      <rPr>
        <b/>
        <sz val="11"/>
        <color indexed="10"/>
        <rFont val="Times New Roman"/>
        <family val="1"/>
      </rPr>
      <t>Bidder</t>
    </r>
    <r>
      <rPr>
        <b/>
        <sz val="11"/>
        <rFont val="Times New Roman"/>
        <family val="1"/>
      </rPr>
      <t xml:space="preserve"> 
Rs.      P
 </t>
    </r>
  </si>
  <si>
    <r>
      <t xml:space="preserve">TOTAL AMOUNT  
           in
     </t>
    </r>
    <r>
      <rPr>
        <b/>
        <sz val="11"/>
        <color indexed="10"/>
        <rFont val="Times New Roman"/>
        <family val="1"/>
      </rPr>
      <t xml:space="preserve"> Rs.      P</t>
    </r>
  </si>
  <si>
    <t>Providing and laying in position specified grade of reinforced cement concrete, excluding the cost of centering, shuttering, finishing and reinforcement - All work up to plinth level :</t>
  </si>
  <si>
    <t>1:2:4 (1 cement : 2 coarse sand (zone-III) derived from natural sources : 4 graded stone aggregate 20 mm nominal size de rived from natural sources)</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</si>
  <si>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 1.5 coarse sand(zone-III) derived from natural sources : 3 graded stone aggregate 20 mm nominal size derived from natural sources).</t>
  </si>
  <si>
    <t>Suspended floors, roofs, landings, balconies and access platform</t>
  </si>
  <si>
    <t>Weather shade, Chajjas, corbels etc., including edges</t>
  </si>
  <si>
    <t>Steel reinforcement for R.C.C. work including straightening, cutting, bending, placing in position and binding all complete upto plinth level.</t>
  </si>
  <si>
    <t>Brick work with common burnt clay F.P.S. (non modular) bricks of class designation 7.5 in foundation and plinth in:</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</si>
  <si>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</si>
  <si>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stone slab colour black, Cherry/Ruby red</t>
  </si>
  <si>
    <t>Providing edge moulding to 18 mm thick marble stone counters, Vanities etc., including machine polishing to edge to give high gloss finish etc. complete as per design approved by Engineer-in-Charge.</t>
  </si>
  <si>
    <t>Granite work</t>
  </si>
  <si>
    <t>Providing and fixing stone slab with table rubbed, edges rounded and polished, of size 75x50 cm deep and 1.8 cm thick, fixed in urinal partitions by cutting a chase of appropriate width with chase cutter and embedding the stone in the chase with epoxy grout or with cement concrete 1:2:4 (1 cement : 2 coarse sand : 4 graded stone aggregate 6 mm nominal size) as per direction of Engineer-in-charge and finished smooth.</t>
  </si>
  <si>
    <t>WOOD AND P. V. C. WORK</t>
  </si>
  <si>
    <t>Providing and fixing ISI marked flush door shutters conforming to IS : 2202 (Part I) decorative type, core of block board construction with frame of 1st class hard wood and well matched teak 3 ply veneering with vertical grains or cross bands and face veneers on both faces of shutters.</t>
  </si>
  <si>
    <t>35 mm thick including ISI marked Stainless Steel butt hinges with necessary screws</t>
  </si>
  <si>
    <t>Providing and fixing aluminium sliding door bolts, ISI marked anodised (anodic coating not less than grade AC 10 as per IS : 1868), transparent or dyed to required colour or shade, with nuts and screws etc. complete :</t>
  </si>
  <si>
    <t>250x16 mm</t>
  </si>
  <si>
    <t>Providing and fixing aluminium tower bolts, ISI marked, anodised (anodic coating not less than grade AC 10 as per IS : 1868 ) transparent or dyed to required colour or shade, with necessary screws etc. complete :</t>
  </si>
  <si>
    <t>250x10 mm</t>
  </si>
  <si>
    <t>200x10 mm</t>
  </si>
  <si>
    <t>150x10 mm</t>
  </si>
  <si>
    <t>Providing and fixing aluminium handles, ISI marked, anodised (anodic coating not less than grade AC 10 as per IS : 1868) transparent or dyed to required colour or shade, with necessary screws etc. complete :</t>
  </si>
  <si>
    <t>125 mm</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</si>
  <si>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</si>
  <si>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</si>
  <si>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</si>
  <si>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</si>
  <si>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</si>
  <si>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</si>
  <si>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</si>
  <si>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Sub-Total</t>
  </si>
  <si>
    <t>Providing and fixing 1st quality ceramic glazed floor tiles conforming to IS : 15622 (thickness to be specified by the manufacturer ) of approved make in all colours, shades except burgundy, bottle green, black of any size as approved by Engineer-in-Charge in skirting, risers of steps and dados over 12 mm thick bed of cement Mortar 1:3 (1 cement: 3 coarse sand) and jointing with grey cement slurry @ 3.3kg per sqm including pointing in white cement mixed with pigment of matching shade complete.</t>
  </si>
  <si>
    <t>12 mm cement plaster finished with a floating coat of neat cement of mix :</t>
  </si>
  <si>
    <t>Painting with synthetic enamel paint of approved brand and manufacture to give an even shade :</t>
  </si>
  <si>
    <t>Distempering with 1st quality acrylic distember (Ready mix) having VOC content less than 50 grams/ litre  of approved brand and manufacture to give an even shade :</t>
  </si>
  <si>
    <t>Old work (one or more coats)</t>
  </si>
  <si>
    <t>Demolishing R.C.C. work manually/ by mechanical means including stacking of steel bars and disposal of unserviceable material within 50 metres lead as per direction of Engineer - in- charge.</t>
  </si>
  <si>
    <t>Taking out doors, windows and clerestory window shutters (steel or wood) including stacking within 50 metres lead :</t>
  </si>
  <si>
    <t>Of area 3 sq. metres and below</t>
  </si>
  <si>
    <t>Dismantling tile work in wall cladding floors and roofs laid in cement mortar including stacking material within 50 metres lead.</t>
  </si>
  <si>
    <t>For thickness of tiles 10 mm to 25 mm</t>
  </si>
  <si>
    <t>Dismantling C.I. or asbestos rain water pipe with fittings and clamps including stacking the material within 50 metres lead :</t>
  </si>
  <si>
    <t>100 mm dia pipe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</si>
  <si>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</si>
  <si>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</si>
  <si>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</si>
  <si>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</si>
  <si>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</si>
  <si>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250 mm</t>
  </si>
  <si>
    <t>Providing and fixing CP Brass 32mm size Bottle Trap of approved quality &amp; make and as per the direction of Engineer-in-charge.</t>
  </si>
  <si>
    <t>Providing and fixing 600x450 mm beveled edge mirror of superior glass (of approved quality) complete with 6 mm thick hard board ground fixed to wooden cleats with C.P. brass screws and washers complete.</t>
  </si>
  <si>
    <t>Providing and fixing mirror of superior glass (of approved quality) and of required shape and size with plastic moulded frame of approved make and shade with 6 mm thick hard board backing :</t>
  </si>
  <si>
    <t>Rectangular shape 1500x450 mm</t>
  </si>
  <si>
    <t>Sand cast iron S&amp;S pipe as per IS: 1729</t>
  </si>
  <si>
    <t>Providing and fixing bend of required degree with access door, insertion rubber washer 3 mm thick, bolts and nuts complete.</t>
  </si>
  <si>
    <t>Sand cast iron S&amp;S as per IS - 1729</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</si>
  <si>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</si>
  <si>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</si>
  <si>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Providing and fixing G.I. pipes complete with G.I. fittings and clamps, i/c cutting and making good the walls etc.   Internal work - Exposed on wall</t>
  </si>
  <si>
    <t>20 mm dia nominal bore</t>
  </si>
  <si>
    <t>32 mm dia nominal bore</t>
  </si>
  <si>
    <t>Providing and fixing G.I. Pipes complete with G.I. fittings and clamps, i/c making good the walls etc. concealed pipe, including painting with anti corrosive bitumastic paint, cutting chases and making good the wall :</t>
  </si>
  <si>
    <t>15 mm dia nominal bore</t>
  </si>
  <si>
    <t>Providing and fixing G.I. pipes complete with G.I. fittings including trenching and refilling etc.   External work</t>
  </si>
  <si>
    <t>25 mm dia nominal bore</t>
  </si>
  <si>
    <t>25 mm nominal bore</t>
  </si>
  <si>
    <t>20 mm nominal bore</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</si>
  <si>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</si>
  <si>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</si>
  <si>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Repainting G.I. pipes and fittings with synthetic enamel white paint with one coat of approved quality :</t>
  </si>
  <si>
    <t>20 mm diameter pipe</t>
  </si>
  <si>
    <t>Painting G.I. pipes and fittings with two coats of anti-corrosive bitumastic paint of approved quality :</t>
  </si>
  <si>
    <t>25 mm diameter pipe</t>
  </si>
  <si>
    <t>Providing and filling sand of grading zone V or coarser grade, allround the G.I. pipes in external work :</t>
  </si>
  <si>
    <t xml:space="preserve">Providing and fixing in position 125x125 mm stainless steel grating for floor trap/floor drain including fix to floor with cement mortar.    
</t>
  </si>
  <si>
    <t>DRAINAGE</t>
  </si>
  <si>
    <t>Providing, laying and jointing glazed stoneware pipes class SP-1 with stiff mixture of cement mortar in the proportion of 1:1 (1 cement : 1 fine sand) including testing of joints etc. complete :</t>
  </si>
  <si>
    <t>100 mm diameter</t>
  </si>
  <si>
    <t>150 mm diameter</t>
  </si>
  <si>
    <t>Providing and laying cement concrete 1:5:10 (1 cement : 5 coarse sand : 10 graded stone aggregate 40 mm nominal size) all-round S.W. pipes including bed concrete as per standard design :</t>
  </si>
  <si>
    <t>100 mm diameter S.W. pipe</t>
  </si>
  <si>
    <t>150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</si>
  <si>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</si>
  <si>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</si>
  <si>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</si>
  <si>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Providing and fixing in position pre-cast R.C.C. manhole cover and frame of required shape and approved quality</t>
  </si>
  <si>
    <t>H D - 20</t>
  </si>
  <si>
    <t>Circular shape 560 mm internal diameter</t>
  </si>
  <si>
    <t>Raising manhole cover and frame slab to required level including dismantling existing slab and making good the damage as required (Raising depth of manhole to be paid separately) :</t>
  </si>
  <si>
    <t>Rectangular manhole 90x80 cm with rectangular cover 600 x 450 mm of grade LD - 2.5</t>
  </si>
  <si>
    <t>ALUMINIUM WORK</t>
  </si>
  <si>
    <t>Filling the gap in between aluminium frame &amp; adjacent RCC/ Brick/ Stone work by providing weather silicon sealant over backer rod of approved quality as per architectural drawings and direction of Engineer-in-charge complete.</t>
  </si>
  <si>
    <t>Upto 5mm depth and 5 mm width</t>
  </si>
  <si>
    <t>NEW TECHNOLOGIES AND MATERIALS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</si>
  <si>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</si>
  <si>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</si>
  <si>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Providing, mixing and applying SBR polymer (of approved make) modified Cement mortar in proportion of 1:4 (1 cement: 4 graded coarse sand with polymer minimum 2% by wt. of cement used)  as per specifications and directions of Engineer-in-charge.</t>
  </si>
  <si>
    <t>12 mm average thickness.</t>
  </si>
  <si>
    <t xml:space="preserve">Rebaring of reinforcement steel in slab/beam/lintel including bonding material, drilling holes and labour etc all complete, 10 mm dia of bars. </t>
  </si>
  <si>
    <t>Providing and fixing 15 mm nominal bore C.P. swan neck pillar cock of L&amp;K or approved equivalent make.</t>
  </si>
  <si>
    <t>Providing and fixing of white vitreous china under counter oval wash basin 560x450 mm , Hindware cat no. 10017 or approved equivalent with CP brass waste assembly, wall flanges and rubber adapters for waste connection complete including CI/MS brackets duly painted, nuts, washers, cutting and making good the walls floors wherever required as per direction of Engineer in charge.</t>
  </si>
  <si>
    <t xml:space="preserve">Providing and Fixing white vitreous china flat back half stall urinal of size 580x 380 x 350 mm  with fittings standard size, C.P. Brass domical waste 32 mm , C.P. Brass  spreders 15 mm , C.P. Connection pipe with Brass union &amp; clamp and C.P Brass Push Cock 15 mm  including cutting &amp; making good the wall.    
</t>
  </si>
  <si>
    <t>Providing and Fixing C.P. Towel Rod 600 mm etc complete of Approved quality</t>
  </si>
  <si>
    <t xml:space="preserve">Providing and fixing CP health faucet (hand shower) of approved quality for European type WC/ IWC of standard make fixed on existing angle valve etc. Complete.
</t>
  </si>
  <si>
    <t xml:space="preserve">Providing and fixing CP Liquid soap Dispenser (Container) of standared mark fix on the wall with screw etc. Complete.
</t>
  </si>
  <si>
    <t>item no.166</t>
  </si>
  <si>
    <t>item no.167</t>
  </si>
  <si>
    <t>item no.168</t>
  </si>
  <si>
    <t>item no.169</t>
  </si>
  <si>
    <t>item no.170</t>
  </si>
  <si>
    <t>item no.171</t>
  </si>
  <si>
    <t>item no.172</t>
  </si>
  <si>
    <t>item no.173</t>
  </si>
  <si>
    <t>item no.174</t>
  </si>
  <si>
    <t>item no.175</t>
  </si>
  <si>
    <t>item no.176</t>
  </si>
  <si>
    <t>item no.177</t>
  </si>
  <si>
    <t>item no.178</t>
  </si>
  <si>
    <t>item no.179</t>
  </si>
  <si>
    <t>item no.180</t>
  </si>
  <si>
    <t>item no.181</t>
  </si>
  <si>
    <t>item no.182</t>
  </si>
  <si>
    <t>item no.183</t>
  </si>
  <si>
    <t>item no.184</t>
  </si>
  <si>
    <t>item no.185</t>
  </si>
  <si>
    <t>item no.186</t>
  </si>
  <si>
    <t>item no.187</t>
  </si>
  <si>
    <t>item no.188</t>
  </si>
  <si>
    <t>item no.189</t>
  </si>
  <si>
    <t>item no.190</t>
  </si>
  <si>
    <t>item no.191</t>
  </si>
  <si>
    <t>item no.192</t>
  </si>
  <si>
    <t>item no.193</t>
  </si>
  <si>
    <t>item no.194</t>
  </si>
  <si>
    <t>item no.195</t>
  </si>
  <si>
    <t>item no.196</t>
  </si>
  <si>
    <t>DISMANTLING AND DEMOLISHING</t>
  </si>
  <si>
    <t>Name of Work:Various civil construction and renovation works in CEAF building and NCC building, IIT Kanpur</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</si>
</sst>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quot;$&quot;#,##0.00"/>
  </numFmts>
  <fonts count="67">
    <font>
      <sz val="11"/>
      <color indexed="8"/>
      <name val="Calibri"/>
      <family val="2"/>
    </font>
    <font>
      <sz val="10"/>
      <name val="Arial"/>
      <family val="0"/>
    </font>
    <font>
      <sz val="11"/>
      <color indexed="23"/>
      <name val="Calibri"/>
      <family val="2"/>
    </font>
    <font>
      <sz val="11"/>
      <name val="Arial"/>
      <family val="2"/>
    </font>
    <font>
      <sz val="11"/>
      <color indexed="23"/>
      <name val="Arial"/>
      <family val="2"/>
    </font>
    <font>
      <b/>
      <u val="single"/>
      <sz val="11"/>
      <color indexed="8"/>
      <name val="Arial"/>
      <family val="2"/>
    </font>
    <font>
      <b/>
      <u val="single"/>
      <sz val="11"/>
      <color indexed="23"/>
      <name val="Arial"/>
      <family val="2"/>
    </font>
    <font>
      <b/>
      <sz val="9"/>
      <color indexed="8"/>
      <name val="Tahoma"/>
      <family val="2"/>
    </font>
    <font>
      <sz val="9"/>
      <color indexed="8"/>
      <name val="Tahoma"/>
      <family val="2"/>
    </font>
    <font>
      <b/>
      <sz val="16"/>
      <color indexed="8"/>
      <name val="Calibri"/>
      <family val="2"/>
    </font>
    <font>
      <sz val="8"/>
      <name val="Calibri"/>
      <family val="2"/>
    </font>
    <font>
      <sz val="12"/>
      <name val="Times New Roman"/>
      <family val="1"/>
    </font>
    <font>
      <b/>
      <sz val="12"/>
      <name val="Times New Roman"/>
      <family val="1"/>
    </font>
    <font>
      <sz val="11"/>
      <name val="Times New Roman"/>
      <family val="1"/>
    </font>
    <font>
      <b/>
      <sz val="14"/>
      <color indexed="10"/>
      <name val="Times New Roman"/>
      <family val="1"/>
    </font>
    <font>
      <sz val="11"/>
      <color indexed="31"/>
      <name val="Times New Roman"/>
      <family val="1"/>
    </font>
    <font>
      <b/>
      <sz val="12"/>
      <color indexed="10"/>
      <name val="Times New Roman"/>
      <family val="1"/>
    </font>
    <font>
      <b/>
      <sz val="12"/>
      <color indexed="16"/>
      <name val="Times New Roman"/>
      <family val="1"/>
    </font>
    <font>
      <b/>
      <sz val="11"/>
      <color indexed="16"/>
      <name val="Times New Roman"/>
      <family val="1"/>
    </font>
    <font>
      <b/>
      <sz val="11"/>
      <color indexed="10"/>
      <name val="Times New Roman"/>
      <family val="1"/>
    </font>
    <font>
      <b/>
      <sz val="14"/>
      <color indexed="57"/>
      <name val="Times New Roman"/>
      <family val="1"/>
    </font>
    <font>
      <b/>
      <u val="single"/>
      <sz val="16"/>
      <color indexed="10"/>
      <name val="Times New Roman"/>
      <family val="1"/>
    </font>
    <font>
      <sz val="11"/>
      <color indexed="23"/>
      <name val="Times New Roman"/>
      <family val="1"/>
    </font>
    <font>
      <b/>
      <i/>
      <sz val="11"/>
      <color indexed="8"/>
      <name val="Times New Roman"/>
      <family val="1"/>
    </font>
    <font>
      <b/>
      <sz val="11"/>
      <name val="Times New Roman"/>
      <family val="1"/>
    </font>
    <font>
      <b/>
      <sz val="11"/>
      <color indexed="8"/>
      <name val="Times New Roman"/>
      <family val="1"/>
    </font>
    <font>
      <b/>
      <u val="single"/>
      <sz val="11"/>
      <color indexed="23"/>
      <name val="Times New Roman"/>
      <family val="1"/>
    </font>
    <font>
      <b/>
      <u val="single"/>
      <sz val="11"/>
      <name val="Times New Roman"/>
      <family val="1"/>
    </font>
    <font>
      <b/>
      <sz val="11"/>
      <color indexed="1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thin"/>
      <right style="thin"/>
      <top style="thin"/>
      <bottom>
        <color indexed="63"/>
      </bottom>
    </border>
    <border>
      <left style="thin">
        <color indexed="8"/>
      </left>
      <right>
        <color indexed="63"/>
      </right>
      <top>
        <color indexed="63"/>
      </top>
      <bottom style="thin">
        <color indexed="8"/>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61"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3">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3" fillId="0" borderId="0" xfId="56" applyNumberFormat="1" applyFont="1" applyFill="1" applyBorder="1" applyAlignment="1">
      <alignment vertical="center"/>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lignment horizontal="left"/>
      <protection/>
    </xf>
    <xf numFmtId="0" fontId="6" fillId="0" borderId="0" xfId="56" applyNumberFormat="1" applyFont="1" applyFill="1" applyBorder="1" applyAlignment="1">
      <alignment horizontal="left"/>
      <protection/>
    </xf>
    <xf numFmtId="0" fontId="3" fillId="0" borderId="0" xfId="56" applyNumberFormat="1" applyFont="1" applyFill="1" applyAlignment="1" applyProtection="1">
      <alignment vertical="center"/>
      <protection locked="0"/>
    </xf>
    <xf numFmtId="0" fontId="4" fillId="0" borderId="0" xfId="56" applyNumberFormat="1" applyFont="1" applyFill="1" applyAlignment="1" applyProtection="1">
      <alignment vertical="center"/>
      <protection locked="0"/>
    </xf>
    <xf numFmtId="0" fontId="3" fillId="0" borderId="0" xfId="56" applyNumberFormat="1" applyFont="1" applyFill="1" applyAlignment="1">
      <alignment vertical="center"/>
      <protection/>
    </xf>
    <xf numFmtId="0" fontId="4" fillId="0" borderId="0" xfId="56" applyNumberFormat="1" applyFont="1" applyFill="1" applyAlignment="1">
      <alignment vertical="center"/>
      <protection/>
    </xf>
    <xf numFmtId="0" fontId="3" fillId="0" borderId="0" xfId="56" applyNumberFormat="1" applyFont="1" applyFill="1">
      <alignment/>
      <protection/>
    </xf>
    <xf numFmtId="0" fontId="4" fillId="0" borderId="0" xfId="56" applyNumberFormat="1" applyFont="1" applyFill="1">
      <alignment/>
      <protection/>
    </xf>
    <xf numFmtId="0" fontId="3" fillId="0" borderId="0" xfId="56" applyNumberFormat="1" applyFont="1" applyFill="1" applyAlignment="1">
      <alignment vertical="top"/>
      <protection/>
    </xf>
    <xf numFmtId="0" fontId="4" fillId="0" borderId="0" xfId="56" applyNumberFormat="1" applyFont="1" applyFill="1" applyAlignment="1">
      <alignment vertical="top"/>
      <protection/>
    </xf>
    <xf numFmtId="0" fontId="3" fillId="0" borderId="0" xfId="56" applyNumberFormat="1" applyFont="1" applyFill="1" applyAlignment="1">
      <alignment vertical="top" wrapText="1"/>
      <protection/>
    </xf>
    <xf numFmtId="0" fontId="4" fillId="0" borderId="0" xfId="56" applyNumberFormat="1" applyFont="1" applyFill="1" applyAlignment="1">
      <alignment vertical="top" wrapText="1"/>
      <protection/>
    </xf>
    <xf numFmtId="0" fontId="65" fillId="0" borderId="10" xfId="0" applyFont="1" applyFill="1" applyBorder="1" applyAlignment="1">
      <alignment horizontal="justify" vertical="top" wrapText="1"/>
    </xf>
    <xf numFmtId="0" fontId="65" fillId="0" borderId="10" xfId="0" applyFont="1" applyFill="1" applyBorder="1" applyAlignment="1">
      <alignment horizontal="center" vertical="center"/>
    </xf>
    <xf numFmtId="0" fontId="65" fillId="0" borderId="10" xfId="0" applyFont="1" applyFill="1" applyBorder="1" applyAlignment="1">
      <alignment horizontal="center" vertical="center" wrapText="1"/>
    </xf>
    <xf numFmtId="2" fontId="11" fillId="0" borderId="10" xfId="55" applyNumberFormat="1" applyFont="1" applyFill="1" applyBorder="1" applyAlignment="1">
      <alignment horizontal="center" vertical="center" wrapText="1"/>
      <protection/>
    </xf>
    <xf numFmtId="2" fontId="12" fillId="0" borderId="10" xfId="56" applyNumberFormat="1" applyFont="1" applyFill="1" applyBorder="1" applyAlignment="1" applyProtection="1">
      <alignment horizontal="center" vertical="center"/>
      <protection locked="0"/>
    </xf>
    <xf numFmtId="2" fontId="11" fillId="0" borderId="10" xfId="59" applyNumberFormat="1" applyFont="1" applyFill="1" applyBorder="1" applyAlignment="1">
      <alignment horizontal="center" vertical="center"/>
      <protection/>
    </xf>
    <xf numFmtId="2" fontId="11" fillId="0" borderId="10" xfId="56" applyNumberFormat="1" applyFont="1" applyFill="1" applyBorder="1" applyAlignment="1">
      <alignment horizontal="center" vertical="center"/>
      <protection/>
    </xf>
    <xf numFmtId="2" fontId="12" fillId="33" borderId="10" xfId="56" applyNumberFormat="1" applyFont="1" applyFill="1" applyBorder="1" applyAlignment="1" applyProtection="1">
      <alignment horizontal="center" vertical="center"/>
      <protection locked="0"/>
    </xf>
    <xf numFmtId="2" fontId="12" fillId="0" borderId="10" xfId="56" applyNumberFormat="1" applyFont="1" applyFill="1" applyBorder="1" applyAlignment="1" applyProtection="1">
      <alignment horizontal="center" vertical="center" wrapText="1"/>
      <protection locked="0"/>
    </xf>
    <xf numFmtId="2" fontId="12" fillId="0" borderId="10" xfId="59" applyNumberFormat="1" applyFont="1" applyFill="1" applyBorder="1" applyAlignment="1">
      <alignment horizontal="center" vertical="center"/>
      <protection/>
    </xf>
    <xf numFmtId="2" fontId="12" fillId="0" borderId="10" xfId="58" applyNumberFormat="1" applyFont="1" applyFill="1" applyBorder="1" applyAlignment="1">
      <alignment horizontal="left" vertical="center"/>
      <protection/>
    </xf>
    <xf numFmtId="0" fontId="11" fillId="0" borderId="10" xfId="59" applyNumberFormat="1" applyFont="1" applyFill="1" applyBorder="1" applyAlignment="1">
      <alignment horizontal="left" vertical="center" wrapText="1"/>
      <protection/>
    </xf>
    <xf numFmtId="0" fontId="13" fillId="0" borderId="11" xfId="59" applyNumberFormat="1" applyFont="1" applyFill="1" applyBorder="1" applyAlignment="1">
      <alignment vertical="top"/>
      <protection/>
    </xf>
    <xf numFmtId="0" fontId="13" fillId="0" borderId="0" xfId="59" applyNumberFormat="1" applyFont="1" applyFill="1" applyBorder="1" applyAlignment="1">
      <alignment vertical="top"/>
      <protection/>
    </xf>
    <xf numFmtId="0" fontId="14" fillId="0" borderId="12" xfId="59" applyNumberFormat="1" applyFont="1" applyFill="1" applyBorder="1" applyAlignment="1">
      <alignment vertical="top"/>
      <protection/>
    </xf>
    <xf numFmtId="0" fontId="13" fillId="0" borderId="12" xfId="59" applyNumberFormat="1" applyFont="1" applyFill="1" applyBorder="1" applyAlignment="1">
      <alignment vertical="top"/>
      <protection/>
    </xf>
    <xf numFmtId="0" fontId="13" fillId="0" borderId="0" xfId="56" applyNumberFormat="1" applyFont="1" applyFill="1" applyAlignment="1">
      <alignment vertical="top"/>
      <protection/>
    </xf>
    <xf numFmtId="2" fontId="14" fillId="0" borderId="13" xfId="59" applyNumberFormat="1" applyFont="1" applyFill="1" applyBorder="1" applyAlignment="1">
      <alignment vertical="top"/>
      <protection/>
    </xf>
    <xf numFmtId="2" fontId="14" fillId="0" borderId="14" xfId="59" applyNumberFormat="1" applyFont="1" applyFill="1" applyBorder="1" applyAlignment="1">
      <alignment vertical="top"/>
      <protection/>
    </xf>
    <xf numFmtId="0" fontId="13" fillId="0" borderId="15" xfId="59" applyNumberFormat="1" applyFont="1" applyFill="1" applyBorder="1" applyAlignment="1">
      <alignment vertical="top" wrapText="1"/>
      <protection/>
    </xf>
    <xf numFmtId="0" fontId="15" fillId="0" borderId="16" xfId="56" applyNumberFormat="1" applyFont="1" applyFill="1" applyBorder="1" applyAlignment="1" applyProtection="1">
      <alignment vertical="top"/>
      <protection/>
    </xf>
    <xf numFmtId="0" fontId="16" fillId="0" borderId="17" xfId="59" applyNumberFormat="1" applyFont="1" applyFill="1" applyBorder="1" applyAlignment="1" applyProtection="1">
      <alignment vertical="center" wrapText="1"/>
      <protection locked="0"/>
    </xf>
    <xf numFmtId="0" fontId="17" fillId="33" borderId="17" xfId="59" applyNumberFormat="1" applyFont="1" applyFill="1" applyBorder="1" applyAlignment="1" applyProtection="1">
      <alignment vertical="center" wrapText="1"/>
      <protection locked="0"/>
    </xf>
    <xf numFmtId="10" fontId="18" fillId="33" borderId="17" xfId="66" applyNumberFormat="1" applyFont="1" applyFill="1" applyBorder="1" applyAlignment="1" applyProtection="1">
      <alignment horizontal="center" vertical="center"/>
      <protection locked="0"/>
    </xf>
    <xf numFmtId="0" fontId="15" fillId="0" borderId="17" xfId="59" applyNumberFormat="1" applyFont="1" applyFill="1" applyBorder="1" applyAlignment="1">
      <alignment vertical="top"/>
      <protection/>
    </xf>
    <xf numFmtId="0" fontId="13" fillId="0" borderId="17" xfId="56" applyNumberFormat="1" applyFont="1" applyFill="1" applyBorder="1" applyAlignment="1" applyProtection="1">
      <alignment vertical="top"/>
      <protection/>
    </xf>
    <xf numFmtId="0" fontId="19" fillId="0" borderId="17" xfId="59" applyNumberFormat="1" applyFont="1" applyFill="1" applyBorder="1" applyAlignment="1" applyProtection="1">
      <alignment vertical="center" wrapText="1"/>
      <protection locked="0"/>
    </xf>
    <xf numFmtId="0" fontId="19" fillId="0" borderId="17" xfId="66" applyNumberFormat="1" applyFont="1" applyFill="1" applyBorder="1" applyAlignment="1" applyProtection="1">
      <alignment vertical="center" wrapText="1"/>
      <protection locked="0"/>
    </xf>
    <xf numFmtId="0" fontId="16" fillId="0" borderId="17" xfId="59" applyNumberFormat="1" applyFont="1" applyFill="1" applyBorder="1" applyAlignment="1" applyProtection="1">
      <alignment vertical="center" wrapText="1"/>
      <protection/>
    </xf>
    <xf numFmtId="0" fontId="13" fillId="0" borderId="0" xfId="56" applyNumberFormat="1" applyFont="1" applyFill="1" applyAlignment="1" applyProtection="1">
      <alignment vertical="top"/>
      <protection/>
    </xf>
    <xf numFmtId="2" fontId="20" fillId="0" borderId="18" xfId="59" applyNumberFormat="1" applyFont="1" applyFill="1" applyBorder="1" applyAlignment="1">
      <alignment vertical="top"/>
      <protection/>
    </xf>
    <xf numFmtId="2" fontId="14" fillId="0" borderId="19" xfId="59" applyNumberFormat="1" applyFont="1" applyFill="1" applyBorder="1" applyAlignment="1">
      <alignment horizontal="right" vertical="top"/>
      <protection/>
    </xf>
    <xf numFmtId="0" fontId="13" fillId="0" borderId="18" xfId="59" applyNumberFormat="1" applyFont="1" applyFill="1" applyBorder="1" applyAlignment="1">
      <alignment vertical="top" wrapText="1"/>
      <protection/>
    </xf>
    <xf numFmtId="0" fontId="13" fillId="0" borderId="0" xfId="56" applyNumberFormat="1" applyFont="1" applyFill="1" applyBorder="1" applyAlignment="1">
      <alignment vertical="center"/>
      <protection/>
    </xf>
    <xf numFmtId="0" fontId="22" fillId="0" borderId="0" xfId="56" applyNumberFormat="1" applyFont="1" applyFill="1" applyBorder="1" applyAlignment="1" applyProtection="1">
      <alignment vertical="center"/>
      <protection locked="0"/>
    </xf>
    <xf numFmtId="0" fontId="22" fillId="0" borderId="0" xfId="56" applyNumberFormat="1" applyFont="1" applyFill="1" applyBorder="1" applyAlignment="1">
      <alignment vertical="center"/>
      <protection/>
    </xf>
    <xf numFmtId="0" fontId="23" fillId="0" borderId="0" xfId="59" applyNumberFormat="1" applyFont="1" applyFill="1" applyBorder="1" applyAlignment="1" applyProtection="1">
      <alignment horizontal="center" vertical="center"/>
      <protection/>
    </xf>
    <xf numFmtId="0" fontId="24" fillId="0" borderId="0" xfId="56" applyNumberFormat="1" applyFont="1" applyFill="1" applyBorder="1" applyAlignment="1">
      <alignment vertical="center"/>
      <protection/>
    </xf>
    <xf numFmtId="0" fontId="24" fillId="0" borderId="20" xfId="59" applyNumberFormat="1" applyFont="1" applyFill="1" applyBorder="1" applyAlignment="1" applyProtection="1">
      <alignment horizontal="left" vertical="top" wrapText="1"/>
      <protection/>
    </xf>
    <xf numFmtId="0" fontId="24" fillId="0" borderId="17" xfId="56" applyNumberFormat="1" applyFont="1" applyFill="1" applyBorder="1" applyAlignment="1">
      <alignment horizontal="center" vertical="top" wrapText="1"/>
      <protection/>
    </xf>
    <xf numFmtId="0" fontId="24" fillId="0" borderId="16" xfId="59" applyNumberFormat="1" applyFont="1" applyFill="1" applyBorder="1" applyAlignment="1">
      <alignment horizontal="center" vertical="top" wrapText="1"/>
      <protection/>
    </xf>
    <xf numFmtId="0" fontId="28" fillId="0" borderId="17" xfId="59" applyNumberFormat="1" applyFont="1" applyFill="1" applyBorder="1" applyAlignment="1">
      <alignment vertical="top" wrapText="1"/>
      <protection/>
    </xf>
    <xf numFmtId="0" fontId="24" fillId="0" borderId="17" xfId="56" applyNumberFormat="1" applyFont="1" applyFill="1" applyBorder="1" applyAlignment="1">
      <alignment horizontal="center" vertical="center" wrapText="1"/>
      <protection/>
    </xf>
    <xf numFmtId="0" fontId="24" fillId="0" borderId="16" xfId="56" applyNumberFormat="1" applyFont="1" applyFill="1" applyBorder="1" applyAlignment="1">
      <alignment horizontal="center" vertical="top" wrapText="1"/>
      <protection/>
    </xf>
    <xf numFmtId="0" fontId="24" fillId="0" borderId="21" xfId="56" applyNumberFormat="1" applyFont="1" applyFill="1" applyBorder="1" applyAlignment="1">
      <alignment horizontal="center" vertical="top" wrapText="1"/>
      <protection/>
    </xf>
    <xf numFmtId="0" fontId="24" fillId="0" borderId="10" xfId="56" applyNumberFormat="1" applyFont="1" applyFill="1" applyBorder="1" applyAlignment="1">
      <alignment horizontal="center" vertical="top" wrapText="1"/>
      <protection/>
    </xf>
    <xf numFmtId="0" fontId="24" fillId="0" borderId="10" xfId="56" applyNumberFormat="1" applyFont="1" applyFill="1" applyBorder="1" applyAlignment="1">
      <alignment horizontal="center" vertical="center" wrapText="1"/>
      <protection/>
    </xf>
    <xf numFmtId="0" fontId="29" fillId="0" borderId="10" xfId="56" applyNumberFormat="1" applyFont="1" applyFill="1" applyBorder="1" applyAlignment="1">
      <alignment horizontal="center" vertical="top" wrapText="1"/>
      <protection/>
    </xf>
    <xf numFmtId="0" fontId="24" fillId="0" borderId="0" xfId="56" applyNumberFormat="1" applyFont="1" applyFill="1" applyBorder="1" applyAlignment="1">
      <alignment horizontal="center" vertical="top" wrapText="1"/>
      <protection/>
    </xf>
    <xf numFmtId="0" fontId="13" fillId="0" borderId="10" xfId="0" applyFont="1" applyFill="1" applyBorder="1" applyAlignment="1">
      <alignment horizontal="center" vertical="center"/>
    </xf>
    <xf numFmtId="0" fontId="24" fillId="0" borderId="18" xfId="59" applyNumberFormat="1" applyFont="1" applyFill="1" applyBorder="1" applyAlignment="1">
      <alignment horizontal="left" vertical="top"/>
      <protection/>
    </xf>
    <xf numFmtId="0" fontId="24" fillId="0" borderId="22" xfId="59" applyNumberFormat="1" applyFont="1" applyFill="1" applyBorder="1" applyAlignment="1">
      <alignment horizontal="left" vertical="top"/>
      <protection/>
    </xf>
    <xf numFmtId="0" fontId="24" fillId="0" borderId="20" xfId="59" applyNumberFormat="1" applyFont="1" applyFill="1" applyBorder="1" applyAlignment="1">
      <alignment horizontal="left" vertical="top"/>
      <protection/>
    </xf>
    <xf numFmtId="0" fontId="24" fillId="0" borderId="23" xfId="59" applyNumberFormat="1" applyFont="1" applyFill="1" applyBorder="1" applyAlignment="1">
      <alignment horizontal="left" vertical="top"/>
      <protection/>
    </xf>
    <xf numFmtId="0" fontId="24" fillId="0" borderId="24" xfId="56" applyNumberFormat="1" applyFont="1" applyFill="1" applyBorder="1" applyAlignment="1" applyProtection="1">
      <alignment horizontal="center" vertical="top"/>
      <protection/>
    </xf>
    <xf numFmtId="0" fontId="24" fillId="0" borderId="25" xfId="56" applyNumberFormat="1" applyFont="1" applyFill="1" applyBorder="1" applyAlignment="1" applyProtection="1">
      <alignment horizontal="center" vertical="top"/>
      <protection/>
    </xf>
    <xf numFmtId="0" fontId="24" fillId="0" borderId="26" xfId="56" applyNumberFormat="1" applyFont="1" applyFill="1" applyBorder="1" applyAlignment="1" applyProtection="1">
      <alignment horizontal="center" vertical="top"/>
      <protection/>
    </xf>
    <xf numFmtId="0" fontId="14" fillId="0" borderId="18" xfId="59" applyNumberFormat="1" applyFont="1" applyFill="1" applyBorder="1" applyAlignment="1">
      <alignment horizontal="center" vertical="top" wrapText="1"/>
      <protection/>
    </xf>
    <xf numFmtId="0" fontId="27" fillId="0" borderId="18" xfId="56" applyNumberFormat="1" applyFont="1" applyFill="1" applyBorder="1" applyAlignment="1">
      <alignment horizontal="center" vertical="center" wrapText="1"/>
      <protection/>
    </xf>
    <xf numFmtId="0" fontId="21" fillId="0" borderId="0" xfId="56" applyNumberFormat="1" applyFont="1" applyFill="1" applyBorder="1" applyAlignment="1">
      <alignment horizontal="right" vertical="top"/>
      <protection/>
    </xf>
    <xf numFmtId="0" fontId="25" fillId="0" borderId="0" xfId="56" applyNumberFormat="1" applyFont="1" applyFill="1" applyBorder="1" applyAlignment="1">
      <alignment horizontal="left" vertical="center" wrapText="1"/>
      <protection/>
    </xf>
    <xf numFmtId="0" fontId="26" fillId="0" borderId="12" xfId="56" applyNumberFormat="1" applyFont="1" applyFill="1" applyBorder="1" applyAlignment="1" applyProtection="1">
      <alignment horizontal="center" wrapText="1"/>
      <protection locked="0"/>
    </xf>
    <xf numFmtId="0" fontId="24" fillId="34" borderId="18" xfId="59" applyNumberFormat="1" applyFont="1" applyFill="1" applyBorder="1" applyAlignment="1" applyProtection="1">
      <alignment horizontal="left" vertical="top"/>
      <protection locked="0"/>
    </xf>
    <xf numFmtId="0" fontId="9"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pageSetUpPr fitToPage="1"/>
  </sheetPr>
  <dimension ref="A1:II212"/>
  <sheetViews>
    <sheetView showGridLines="0" zoomScalePageLayoutView="0" workbookViewId="0" topLeftCell="A1">
      <selection activeCell="B19" sqref="B19"/>
    </sheetView>
  </sheetViews>
  <sheetFormatPr defaultColWidth="9.140625" defaultRowHeight="15"/>
  <cols>
    <col min="1" max="1" width="9.57421875" style="1" customWidth="1"/>
    <col min="2" max="2" width="74.140625" style="1" customWidth="1"/>
    <col min="3" max="3" width="19.57421875" style="1" hidden="1" customWidth="1"/>
    <col min="4" max="4" width="10.57421875" style="1" customWidth="1"/>
    <col min="5" max="5" width="9.28125" style="1" customWidth="1"/>
    <col min="6" max="6" width="18.421875" style="1" customWidth="1"/>
    <col min="7" max="13" width="0" style="1" hidden="1" customWidth="1"/>
    <col min="14" max="14" width="0" style="2" hidden="1" customWidth="1"/>
    <col min="15" max="51" width="0" style="1" hidden="1" customWidth="1"/>
    <col min="52" max="52" width="0.13671875" style="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77" t="str">
        <f>B2&amp;" BoQ"</f>
        <v>Percentage BoQ</v>
      </c>
      <c r="B1" s="77"/>
      <c r="C1" s="77"/>
      <c r="D1" s="77"/>
      <c r="E1" s="77"/>
      <c r="F1" s="77"/>
      <c r="G1" s="77"/>
      <c r="H1" s="77"/>
      <c r="I1" s="77"/>
      <c r="J1" s="77"/>
      <c r="K1" s="77"/>
      <c r="L1" s="77"/>
      <c r="M1" s="51"/>
      <c r="N1" s="51"/>
      <c r="O1" s="52"/>
      <c r="P1" s="52"/>
      <c r="Q1" s="53"/>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IE1" s="5"/>
      <c r="IF1" s="5"/>
      <c r="IG1" s="5"/>
      <c r="IH1" s="5"/>
      <c r="II1" s="5"/>
    </row>
    <row r="2" spans="1:55" s="4" customFormat="1" ht="25.5" customHeight="1" hidden="1">
      <c r="A2" s="54" t="s">
        <v>0</v>
      </c>
      <c r="B2" s="54" t="s">
        <v>1</v>
      </c>
      <c r="C2" s="54" t="s">
        <v>2</v>
      </c>
      <c r="D2" s="54" t="s">
        <v>3</v>
      </c>
      <c r="E2" s="54" t="s">
        <v>4</v>
      </c>
      <c r="F2" s="51"/>
      <c r="G2" s="51"/>
      <c r="H2" s="51"/>
      <c r="I2" s="51"/>
      <c r="J2" s="55"/>
      <c r="K2" s="55"/>
      <c r="L2" s="55"/>
      <c r="M2" s="51"/>
      <c r="N2" s="51"/>
      <c r="O2" s="52"/>
      <c r="P2" s="52"/>
      <c r="Q2" s="53"/>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row>
    <row r="3" spans="1:243" s="4" customFormat="1" ht="30" customHeight="1" hidden="1">
      <c r="A3" s="51" t="s">
        <v>5</v>
      </c>
      <c r="B3" s="51"/>
      <c r="C3" s="51" t="s">
        <v>6</v>
      </c>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IE3" s="5"/>
      <c r="IF3" s="5"/>
      <c r="IG3" s="5"/>
      <c r="IH3" s="5"/>
      <c r="II3" s="5"/>
    </row>
    <row r="4" spans="1:243" s="6" customFormat="1" ht="30.75" customHeight="1">
      <c r="A4" s="78" t="s">
        <v>290</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7"/>
      <c r="IF4" s="7"/>
      <c r="IG4" s="7"/>
      <c r="IH4" s="7"/>
      <c r="II4" s="7"/>
    </row>
    <row r="5" spans="1:243" s="6" customFormat="1" ht="38.25" customHeight="1">
      <c r="A5" s="78" t="s">
        <v>436</v>
      </c>
      <c r="B5" s="78"/>
      <c r="C5" s="78"/>
      <c r="D5" s="78"/>
      <c r="E5" s="78"/>
      <c r="F5" s="78"/>
      <c r="G5" s="78"/>
      <c r="H5" s="78"/>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IE5" s="7"/>
      <c r="IF5" s="7"/>
      <c r="IG5" s="7"/>
      <c r="IH5" s="7"/>
      <c r="II5" s="7"/>
    </row>
    <row r="6" spans="1:243" s="6" customFormat="1" ht="30.75" customHeight="1">
      <c r="A6" s="78" t="s">
        <v>291</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7"/>
      <c r="IF6" s="7"/>
      <c r="IG6" s="7"/>
      <c r="IH6" s="7"/>
      <c r="II6" s="7"/>
    </row>
    <row r="7" spans="1:243" s="6" customFormat="1" ht="29.25" customHeight="1" hidden="1">
      <c r="A7" s="79" t="s">
        <v>7</v>
      </c>
      <c r="B7" s="79"/>
      <c r="C7" s="79"/>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IE7" s="7"/>
      <c r="IF7" s="7"/>
      <c r="IG7" s="7"/>
      <c r="IH7" s="7"/>
      <c r="II7" s="7"/>
    </row>
    <row r="8" spans="1:243" s="8" customFormat="1" ht="58.5" customHeight="1">
      <c r="A8" s="56" t="s">
        <v>45</v>
      </c>
      <c r="B8" s="80"/>
      <c r="C8" s="80"/>
      <c r="D8" s="80"/>
      <c r="E8" s="80"/>
      <c r="F8" s="80"/>
      <c r="G8" s="80"/>
      <c r="H8" s="80"/>
      <c r="I8" s="80"/>
      <c r="J8" s="80"/>
      <c r="K8" s="80"/>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IE8" s="9"/>
      <c r="IF8" s="9"/>
      <c r="IG8" s="9"/>
      <c r="IH8" s="9"/>
      <c r="II8" s="9"/>
    </row>
    <row r="9" spans="1:243" s="10" customFormat="1" ht="61.5" customHeight="1">
      <c r="A9" s="76" t="s">
        <v>292</v>
      </c>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IE9" s="11"/>
      <c r="IF9" s="11"/>
      <c r="IG9" s="11"/>
      <c r="IH9" s="11"/>
      <c r="II9" s="11"/>
    </row>
    <row r="10" spans="1:243" s="12" customFormat="1" ht="18.75" customHeight="1">
      <c r="A10" s="57" t="s">
        <v>293</v>
      </c>
      <c r="B10" s="57" t="s">
        <v>294</v>
      </c>
      <c r="C10" s="57" t="s">
        <v>294</v>
      </c>
      <c r="D10" s="57" t="s">
        <v>293</v>
      </c>
      <c r="E10" s="57" t="s">
        <v>294</v>
      </c>
      <c r="F10" s="57" t="s">
        <v>8</v>
      </c>
      <c r="G10" s="57" t="s">
        <v>8</v>
      </c>
      <c r="H10" s="57" t="s">
        <v>9</v>
      </c>
      <c r="I10" s="57" t="s">
        <v>294</v>
      </c>
      <c r="J10" s="57" t="s">
        <v>293</v>
      </c>
      <c r="K10" s="57" t="s">
        <v>295</v>
      </c>
      <c r="L10" s="57" t="s">
        <v>294</v>
      </c>
      <c r="M10" s="57" t="s">
        <v>293</v>
      </c>
      <c r="N10" s="57" t="s">
        <v>8</v>
      </c>
      <c r="O10" s="57" t="s">
        <v>8</v>
      </c>
      <c r="P10" s="57" t="s">
        <v>8</v>
      </c>
      <c r="Q10" s="57" t="s">
        <v>8</v>
      </c>
      <c r="R10" s="57" t="s">
        <v>9</v>
      </c>
      <c r="S10" s="57" t="s">
        <v>9</v>
      </c>
      <c r="T10" s="57" t="s">
        <v>8</v>
      </c>
      <c r="U10" s="57" t="s">
        <v>8</v>
      </c>
      <c r="V10" s="57" t="s">
        <v>8</v>
      </c>
      <c r="W10" s="57" t="s">
        <v>8</v>
      </c>
      <c r="X10" s="57" t="s">
        <v>9</v>
      </c>
      <c r="Y10" s="57" t="s">
        <v>9</v>
      </c>
      <c r="Z10" s="57" t="s">
        <v>8</v>
      </c>
      <c r="AA10" s="57" t="s">
        <v>8</v>
      </c>
      <c r="AB10" s="57" t="s">
        <v>8</v>
      </c>
      <c r="AC10" s="57" t="s">
        <v>8</v>
      </c>
      <c r="AD10" s="57" t="s">
        <v>9</v>
      </c>
      <c r="AE10" s="57" t="s">
        <v>9</v>
      </c>
      <c r="AF10" s="57" t="s">
        <v>8</v>
      </c>
      <c r="AG10" s="57" t="s">
        <v>8</v>
      </c>
      <c r="AH10" s="57" t="s">
        <v>8</v>
      </c>
      <c r="AI10" s="57" t="s">
        <v>8</v>
      </c>
      <c r="AJ10" s="57" t="s">
        <v>9</v>
      </c>
      <c r="AK10" s="57" t="s">
        <v>9</v>
      </c>
      <c r="AL10" s="57" t="s">
        <v>8</v>
      </c>
      <c r="AM10" s="57" t="s">
        <v>8</v>
      </c>
      <c r="AN10" s="57" t="s">
        <v>8</v>
      </c>
      <c r="AO10" s="57" t="s">
        <v>8</v>
      </c>
      <c r="AP10" s="57" t="s">
        <v>9</v>
      </c>
      <c r="AQ10" s="57" t="s">
        <v>9</v>
      </c>
      <c r="AR10" s="57" t="s">
        <v>8</v>
      </c>
      <c r="AS10" s="57" t="s">
        <v>8</v>
      </c>
      <c r="AT10" s="57" t="s">
        <v>293</v>
      </c>
      <c r="AU10" s="57" t="s">
        <v>293</v>
      </c>
      <c r="AV10" s="57" t="s">
        <v>9</v>
      </c>
      <c r="AW10" s="57" t="s">
        <v>9</v>
      </c>
      <c r="AX10" s="57" t="s">
        <v>293</v>
      </c>
      <c r="AY10" s="57" t="s">
        <v>293</v>
      </c>
      <c r="AZ10" s="57" t="s">
        <v>10</v>
      </c>
      <c r="BA10" s="57" t="s">
        <v>293</v>
      </c>
      <c r="BB10" s="57" t="s">
        <v>293</v>
      </c>
      <c r="BC10" s="57" t="s">
        <v>294</v>
      </c>
      <c r="IE10" s="13"/>
      <c r="IF10" s="13"/>
      <c r="IG10" s="13"/>
      <c r="IH10" s="13"/>
      <c r="II10" s="13"/>
    </row>
    <row r="11" spans="1:243" s="12" customFormat="1" ht="67.5" customHeight="1">
      <c r="A11" s="57" t="s">
        <v>11</v>
      </c>
      <c r="B11" s="57" t="s">
        <v>12</v>
      </c>
      <c r="C11" s="57" t="s">
        <v>13</v>
      </c>
      <c r="D11" s="57" t="s">
        <v>14</v>
      </c>
      <c r="E11" s="57" t="s">
        <v>15</v>
      </c>
      <c r="F11" s="57" t="s">
        <v>296</v>
      </c>
      <c r="G11" s="57"/>
      <c r="H11" s="57"/>
      <c r="I11" s="57" t="s">
        <v>16</v>
      </c>
      <c r="J11" s="57" t="s">
        <v>17</v>
      </c>
      <c r="K11" s="57" t="s">
        <v>18</v>
      </c>
      <c r="L11" s="57" t="s">
        <v>19</v>
      </c>
      <c r="M11" s="58" t="s">
        <v>297</v>
      </c>
      <c r="N11" s="57" t="s">
        <v>20</v>
      </c>
      <c r="O11" s="57" t="s">
        <v>21</v>
      </c>
      <c r="P11" s="57" t="s">
        <v>22</v>
      </c>
      <c r="Q11" s="57" t="s">
        <v>23</v>
      </c>
      <c r="R11" s="57"/>
      <c r="S11" s="57"/>
      <c r="T11" s="57" t="s">
        <v>24</v>
      </c>
      <c r="U11" s="57" t="s">
        <v>25</v>
      </c>
      <c r="V11" s="57" t="s">
        <v>26</v>
      </c>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9" t="s">
        <v>298</v>
      </c>
      <c r="BB11" s="59" t="s">
        <v>27</v>
      </c>
      <c r="BC11" s="59" t="s">
        <v>28</v>
      </c>
      <c r="IE11" s="13"/>
      <c r="IF11" s="13"/>
      <c r="IG11" s="13"/>
      <c r="IH11" s="13"/>
      <c r="II11" s="13"/>
    </row>
    <row r="12" spans="1:243" s="12" customFormat="1" ht="14.25">
      <c r="A12" s="60">
        <v>1</v>
      </c>
      <c r="B12" s="57">
        <v>2</v>
      </c>
      <c r="C12" s="61">
        <v>3</v>
      </c>
      <c r="D12" s="62">
        <v>4</v>
      </c>
      <c r="E12" s="62">
        <v>5</v>
      </c>
      <c r="F12" s="62">
        <v>6</v>
      </c>
      <c r="G12" s="62">
        <v>7</v>
      </c>
      <c r="H12" s="62">
        <v>8</v>
      </c>
      <c r="I12" s="62">
        <v>9</v>
      </c>
      <c r="J12" s="62">
        <v>10</v>
      </c>
      <c r="K12" s="62">
        <v>11</v>
      </c>
      <c r="L12" s="62">
        <v>12</v>
      </c>
      <c r="M12" s="62">
        <v>13</v>
      </c>
      <c r="N12" s="62">
        <v>14</v>
      </c>
      <c r="O12" s="62">
        <v>15</v>
      </c>
      <c r="P12" s="62">
        <v>16</v>
      </c>
      <c r="Q12" s="62">
        <v>17</v>
      </c>
      <c r="R12" s="62">
        <v>18</v>
      </c>
      <c r="S12" s="62">
        <v>19</v>
      </c>
      <c r="T12" s="62">
        <v>20</v>
      </c>
      <c r="U12" s="62">
        <v>21</v>
      </c>
      <c r="V12" s="62">
        <v>22</v>
      </c>
      <c r="W12" s="62">
        <v>23</v>
      </c>
      <c r="X12" s="62">
        <v>24</v>
      </c>
      <c r="Y12" s="62">
        <v>25</v>
      </c>
      <c r="Z12" s="62">
        <v>26</v>
      </c>
      <c r="AA12" s="62">
        <v>27</v>
      </c>
      <c r="AB12" s="62">
        <v>28</v>
      </c>
      <c r="AC12" s="62">
        <v>29</v>
      </c>
      <c r="AD12" s="62">
        <v>30</v>
      </c>
      <c r="AE12" s="62">
        <v>31</v>
      </c>
      <c r="AF12" s="62">
        <v>32</v>
      </c>
      <c r="AG12" s="62">
        <v>33</v>
      </c>
      <c r="AH12" s="62">
        <v>34</v>
      </c>
      <c r="AI12" s="62">
        <v>35</v>
      </c>
      <c r="AJ12" s="62">
        <v>36</v>
      </c>
      <c r="AK12" s="62">
        <v>37</v>
      </c>
      <c r="AL12" s="62">
        <v>38</v>
      </c>
      <c r="AM12" s="62">
        <v>39</v>
      </c>
      <c r="AN12" s="62">
        <v>40</v>
      </c>
      <c r="AO12" s="62">
        <v>41</v>
      </c>
      <c r="AP12" s="62">
        <v>42</v>
      </c>
      <c r="AQ12" s="62">
        <v>43</v>
      </c>
      <c r="AR12" s="62">
        <v>44</v>
      </c>
      <c r="AS12" s="62">
        <v>45</v>
      </c>
      <c r="AT12" s="62">
        <v>46</v>
      </c>
      <c r="AU12" s="62">
        <v>47</v>
      </c>
      <c r="AV12" s="62">
        <v>48</v>
      </c>
      <c r="AW12" s="62">
        <v>49</v>
      </c>
      <c r="AX12" s="62">
        <v>50</v>
      </c>
      <c r="AY12" s="62">
        <v>51</v>
      </c>
      <c r="AZ12" s="62">
        <v>52</v>
      </c>
      <c r="BA12" s="63">
        <v>7</v>
      </c>
      <c r="BB12" s="63">
        <v>54</v>
      </c>
      <c r="BC12" s="63">
        <v>8</v>
      </c>
      <c r="IE12" s="13"/>
      <c r="IF12" s="13"/>
      <c r="IG12" s="13"/>
      <c r="IH12" s="13"/>
      <c r="II12" s="13"/>
    </row>
    <row r="13" spans="1:243" s="12" customFormat="1" ht="18.75">
      <c r="A13" s="64">
        <v>1</v>
      </c>
      <c r="B13" s="65" t="s">
        <v>65</v>
      </c>
      <c r="C13" s="66"/>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12">
        <v>1</v>
      </c>
      <c r="IB13" s="12" t="s">
        <v>65</v>
      </c>
      <c r="IE13" s="13"/>
      <c r="IF13" s="13"/>
      <c r="IG13" s="13"/>
      <c r="IH13" s="13"/>
      <c r="II13" s="13"/>
    </row>
    <row r="14" spans="1:243" s="14" customFormat="1" ht="15.75">
      <c r="A14" s="67">
        <v>1.01</v>
      </c>
      <c r="B14" s="18" t="s">
        <v>217</v>
      </c>
      <c r="C14" s="19" t="s">
        <v>47</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14">
        <v>1.01</v>
      </c>
      <c r="IB14" s="14" t="s">
        <v>217</v>
      </c>
      <c r="IC14" s="14" t="s">
        <v>47</v>
      </c>
      <c r="IE14" s="15"/>
      <c r="IF14" s="15" t="s">
        <v>29</v>
      </c>
      <c r="IG14" s="15" t="s">
        <v>30</v>
      </c>
      <c r="IH14" s="15">
        <v>10</v>
      </c>
      <c r="II14" s="15" t="s">
        <v>31</v>
      </c>
    </row>
    <row r="15" spans="1:243" s="14" customFormat="1" ht="47.25">
      <c r="A15" s="64">
        <v>1.02</v>
      </c>
      <c r="B15" s="18" t="s">
        <v>218</v>
      </c>
      <c r="C15" s="19" t="s">
        <v>48</v>
      </c>
      <c r="D15" s="72"/>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4"/>
      <c r="IA15" s="14">
        <v>1.02</v>
      </c>
      <c r="IB15" s="14" t="s">
        <v>218</v>
      </c>
      <c r="IC15" s="14" t="s">
        <v>48</v>
      </c>
      <c r="IE15" s="15"/>
      <c r="IF15" s="15" t="s">
        <v>35</v>
      </c>
      <c r="IG15" s="15" t="s">
        <v>30</v>
      </c>
      <c r="IH15" s="15">
        <v>123.223</v>
      </c>
      <c r="II15" s="15" t="s">
        <v>32</v>
      </c>
    </row>
    <row r="16" spans="1:243" s="14" customFormat="1" ht="47.25">
      <c r="A16" s="67">
        <v>1.03</v>
      </c>
      <c r="B16" s="18" t="s">
        <v>219</v>
      </c>
      <c r="C16" s="19" t="s">
        <v>49</v>
      </c>
      <c r="D16" s="19">
        <v>3.2</v>
      </c>
      <c r="E16" s="20" t="s">
        <v>262</v>
      </c>
      <c r="F16" s="21">
        <v>6457.83</v>
      </c>
      <c r="G16" s="22"/>
      <c r="H16" s="22"/>
      <c r="I16" s="23" t="s">
        <v>33</v>
      </c>
      <c r="J16" s="24">
        <f>IF(I16="Less(-)",-1,1)</f>
        <v>1</v>
      </c>
      <c r="K16" s="22" t="s">
        <v>34</v>
      </c>
      <c r="L16" s="22" t="s">
        <v>4</v>
      </c>
      <c r="M16" s="25"/>
      <c r="N16" s="22"/>
      <c r="O16" s="22"/>
      <c r="P16" s="26"/>
      <c r="Q16" s="22"/>
      <c r="R16" s="22"/>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7">
        <f aca="true" t="shared" si="0" ref="BA16:BA78">ROUND(total_amount_ba($B$2,$D$2,D16,F16,J16,K16,M16),0)</f>
        <v>20665</v>
      </c>
      <c r="BB16" s="28">
        <f>BA16+SUM(N16:AZ16)</f>
        <v>20665</v>
      </c>
      <c r="BC16" s="29" t="str">
        <f>SpellNumber(L16,BB16)</f>
        <v>INR  Twenty Thousand Six Hundred &amp; Sixty Five  Only</v>
      </c>
      <c r="IA16" s="14">
        <v>1.03</v>
      </c>
      <c r="IB16" s="14" t="s">
        <v>219</v>
      </c>
      <c r="IC16" s="14" t="s">
        <v>49</v>
      </c>
      <c r="ID16" s="14">
        <v>3.2</v>
      </c>
      <c r="IE16" s="15" t="s">
        <v>262</v>
      </c>
      <c r="IF16" s="15" t="s">
        <v>36</v>
      </c>
      <c r="IG16" s="15" t="s">
        <v>37</v>
      </c>
      <c r="IH16" s="15">
        <v>213</v>
      </c>
      <c r="II16" s="15" t="s">
        <v>32</v>
      </c>
    </row>
    <row r="17" spans="1:243" s="14" customFormat="1" ht="15.75">
      <c r="A17" s="64">
        <v>1.04</v>
      </c>
      <c r="B17" s="18" t="s">
        <v>220</v>
      </c>
      <c r="C17" s="19" t="s">
        <v>54</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14">
        <v>1.04</v>
      </c>
      <c r="IB17" s="14" t="s">
        <v>220</v>
      </c>
      <c r="IC17" s="14" t="s">
        <v>54</v>
      </c>
      <c r="IE17" s="15"/>
      <c r="IF17" s="15"/>
      <c r="IG17" s="15"/>
      <c r="IH17" s="15"/>
      <c r="II17" s="15"/>
    </row>
    <row r="18" spans="1:243" s="14" customFormat="1" ht="47.25">
      <c r="A18" s="67">
        <v>1.05</v>
      </c>
      <c r="B18" s="18" t="s">
        <v>299</v>
      </c>
      <c r="C18" s="19" t="s">
        <v>50</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4"/>
      <c r="IA18" s="14">
        <v>1.05</v>
      </c>
      <c r="IB18" s="14" t="s">
        <v>299</v>
      </c>
      <c r="IC18" s="14" t="s">
        <v>50</v>
      </c>
      <c r="IE18" s="15"/>
      <c r="IF18" s="15"/>
      <c r="IG18" s="15"/>
      <c r="IH18" s="15"/>
      <c r="II18" s="15"/>
    </row>
    <row r="19" spans="1:243" s="14" customFormat="1" ht="67.5" customHeight="1">
      <c r="A19" s="64">
        <v>1.06</v>
      </c>
      <c r="B19" s="18" t="s">
        <v>300</v>
      </c>
      <c r="C19" s="19" t="s">
        <v>55</v>
      </c>
      <c r="D19" s="19">
        <v>0.4</v>
      </c>
      <c r="E19" s="20" t="s">
        <v>262</v>
      </c>
      <c r="F19" s="21">
        <v>6966.81</v>
      </c>
      <c r="G19" s="22"/>
      <c r="H19" s="22"/>
      <c r="I19" s="23" t="s">
        <v>33</v>
      </c>
      <c r="J19" s="24">
        <f aca="true" t="shared" si="1" ref="J19:J80">IF(I19="Less(-)",-1,1)</f>
        <v>1</v>
      </c>
      <c r="K19" s="22" t="s">
        <v>34</v>
      </c>
      <c r="L19" s="22" t="s">
        <v>4</v>
      </c>
      <c r="M19" s="25"/>
      <c r="N19" s="22"/>
      <c r="O19" s="22"/>
      <c r="P19" s="26"/>
      <c r="Q19" s="22"/>
      <c r="R19" s="22"/>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7">
        <f t="shared" si="0"/>
        <v>2787</v>
      </c>
      <c r="BB19" s="28">
        <f aca="true" t="shared" si="2" ref="BB19:BB80">BA19+SUM(N19:AZ19)</f>
        <v>2787</v>
      </c>
      <c r="BC19" s="29" t="str">
        <f aca="true" t="shared" si="3" ref="BC19:BC80">SpellNumber(L19,BB19)</f>
        <v>INR  Two Thousand Seven Hundred &amp; Eighty Seven  Only</v>
      </c>
      <c r="IA19" s="14">
        <v>1.06</v>
      </c>
      <c r="IB19" s="16" t="s">
        <v>300</v>
      </c>
      <c r="IC19" s="14" t="s">
        <v>55</v>
      </c>
      <c r="ID19" s="14">
        <v>0.4</v>
      </c>
      <c r="IE19" s="15" t="s">
        <v>262</v>
      </c>
      <c r="IF19" s="15"/>
      <c r="IG19" s="15"/>
      <c r="IH19" s="15"/>
      <c r="II19" s="15"/>
    </row>
    <row r="20" spans="1:243" s="14" customFormat="1" ht="134.25" customHeight="1">
      <c r="A20" s="67">
        <v>1.07</v>
      </c>
      <c r="B20" s="18" t="s">
        <v>301</v>
      </c>
      <c r="C20" s="19" t="s">
        <v>56</v>
      </c>
      <c r="D20" s="19">
        <v>0.2</v>
      </c>
      <c r="E20" s="20" t="s">
        <v>262</v>
      </c>
      <c r="F20" s="21">
        <v>9398.77</v>
      </c>
      <c r="G20" s="22"/>
      <c r="H20" s="22"/>
      <c r="I20" s="23" t="s">
        <v>33</v>
      </c>
      <c r="J20" s="24">
        <f t="shared" si="1"/>
        <v>1</v>
      </c>
      <c r="K20" s="22" t="s">
        <v>34</v>
      </c>
      <c r="L20" s="22" t="s">
        <v>4</v>
      </c>
      <c r="M20" s="25"/>
      <c r="N20" s="22"/>
      <c r="O20" s="22"/>
      <c r="P20" s="26"/>
      <c r="Q20" s="22"/>
      <c r="R20" s="22"/>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7">
        <f t="shared" si="0"/>
        <v>1880</v>
      </c>
      <c r="BB20" s="28">
        <f t="shared" si="2"/>
        <v>1880</v>
      </c>
      <c r="BC20" s="29" t="str">
        <f t="shared" si="3"/>
        <v>INR  One Thousand Eight Hundred &amp; Eighty  Only</v>
      </c>
      <c r="IA20" s="14">
        <v>1.07</v>
      </c>
      <c r="IB20" s="14" t="s">
        <v>301</v>
      </c>
      <c r="IC20" s="14" t="s">
        <v>56</v>
      </c>
      <c r="ID20" s="14">
        <v>0.2</v>
      </c>
      <c r="IE20" s="15" t="s">
        <v>262</v>
      </c>
      <c r="IF20" s="15" t="s">
        <v>29</v>
      </c>
      <c r="IG20" s="15" t="s">
        <v>38</v>
      </c>
      <c r="IH20" s="15">
        <v>10</v>
      </c>
      <c r="II20" s="15" t="s">
        <v>32</v>
      </c>
    </row>
    <row r="21" spans="1:243" s="14" customFormat="1" ht="31.5">
      <c r="A21" s="64">
        <v>1.08</v>
      </c>
      <c r="B21" s="18" t="s">
        <v>221</v>
      </c>
      <c r="C21" s="19" t="s">
        <v>51</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14">
        <v>1.08</v>
      </c>
      <c r="IB21" s="14" t="s">
        <v>221</v>
      </c>
      <c r="IC21" s="14" t="s">
        <v>51</v>
      </c>
      <c r="IE21" s="15"/>
      <c r="IF21" s="15"/>
      <c r="IG21" s="15"/>
      <c r="IH21" s="15"/>
      <c r="II21" s="15"/>
    </row>
    <row r="22" spans="1:243" s="14" customFormat="1" ht="31.5">
      <c r="A22" s="67">
        <v>1.09</v>
      </c>
      <c r="B22" s="18" t="s">
        <v>302</v>
      </c>
      <c r="C22" s="19" t="s">
        <v>57</v>
      </c>
      <c r="D22" s="19">
        <v>6</v>
      </c>
      <c r="E22" s="20" t="s">
        <v>214</v>
      </c>
      <c r="F22" s="21">
        <v>672.12</v>
      </c>
      <c r="G22" s="22"/>
      <c r="H22" s="22"/>
      <c r="I22" s="23" t="s">
        <v>33</v>
      </c>
      <c r="J22" s="24">
        <f t="shared" si="1"/>
        <v>1</v>
      </c>
      <c r="K22" s="22" t="s">
        <v>34</v>
      </c>
      <c r="L22" s="22" t="s">
        <v>4</v>
      </c>
      <c r="M22" s="25"/>
      <c r="N22" s="22"/>
      <c r="O22" s="22"/>
      <c r="P22" s="26"/>
      <c r="Q22" s="22"/>
      <c r="R22" s="22"/>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7">
        <f t="shared" si="0"/>
        <v>4033</v>
      </c>
      <c r="BB22" s="28">
        <f t="shared" si="2"/>
        <v>4033</v>
      </c>
      <c r="BC22" s="29" t="str">
        <f t="shared" si="3"/>
        <v>INR  Four Thousand  &amp;Thirty Three  Only</v>
      </c>
      <c r="IA22" s="14">
        <v>1.09</v>
      </c>
      <c r="IB22" s="14" t="s">
        <v>302</v>
      </c>
      <c r="IC22" s="14" t="s">
        <v>57</v>
      </c>
      <c r="ID22" s="14">
        <v>6</v>
      </c>
      <c r="IE22" s="15" t="s">
        <v>214</v>
      </c>
      <c r="IF22" s="15" t="s">
        <v>35</v>
      </c>
      <c r="IG22" s="15" t="s">
        <v>30</v>
      </c>
      <c r="IH22" s="15">
        <v>123.223</v>
      </c>
      <c r="II22" s="15" t="s">
        <v>32</v>
      </c>
    </row>
    <row r="23" spans="1:243" s="14" customFormat="1" ht="31.5">
      <c r="A23" s="64">
        <v>1.1</v>
      </c>
      <c r="B23" s="18" t="s">
        <v>303</v>
      </c>
      <c r="C23" s="19" t="s">
        <v>52</v>
      </c>
      <c r="D23" s="19">
        <v>2.5</v>
      </c>
      <c r="E23" s="20" t="s">
        <v>214</v>
      </c>
      <c r="F23" s="21">
        <v>714.56</v>
      </c>
      <c r="G23" s="22"/>
      <c r="H23" s="22"/>
      <c r="I23" s="23" t="s">
        <v>33</v>
      </c>
      <c r="J23" s="24">
        <f t="shared" si="1"/>
        <v>1</v>
      </c>
      <c r="K23" s="22" t="s">
        <v>34</v>
      </c>
      <c r="L23" s="22" t="s">
        <v>4</v>
      </c>
      <c r="M23" s="25"/>
      <c r="N23" s="22"/>
      <c r="O23" s="22"/>
      <c r="P23" s="26"/>
      <c r="Q23" s="22"/>
      <c r="R23" s="22"/>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7">
        <f t="shared" si="0"/>
        <v>1786</v>
      </c>
      <c r="BB23" s="28">
        <f t="shared" si="2"/>
        <v>1786</v>
      </c>
      <c r="BC23" s="29" t="str">
        <f t="shared" si="3"/>
        <v>INR  One Thousand Seven Hundred &amp; Eighty Six  Only</v>
      </c>
      <c r="IA23" s="14">
        <v>1.1</v>
      </c>
      <c r="IB23" s="14" t="s">
        <v>303</v>
      </c>
      <c r="IC23" s="14" t="s">
        <v>52</v>
      </c>
      <c r="ID23" s="14">
        <v>2.5</v>
      </c>
      <c r="IE23" s="15" t="s">
        <v>214</v>
      </c>
      <c r="IF23" s="15" t="s">
        <v>39</v>
      </c>
      <c r="IG23" s="15" t="s">
        <v>40</v>
      </c>
      <c r="IH23" s="15">
        <v>10</v>
      </c>
      <c r="II23" s="15" t="s">
        <v>32</v>
      </c>
    </row>
    <row r="24" spans="1:243" s="14" customFormat="1" ht="47.25">
      <c r="A24" s="67">
        <v>1.11</v>
      </c>
      <c r="B24" s="18" t="s">
        <v>304</v>
      </c>
      <c r="C24" s="19" t="s">
        <v>58</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14">
        <v>1.11</v>
      </c>
      <c r="IB24" s="14" t="s">
        <v>304</v>
      </c>
      <c r="IC24" s="14" t="s">
        <v>58</v>
      </c>
      <c r="IE24" s="15"/>
      <c r="IF24" s="15" t="s">
        <v>36</v>
      </c>
      <c r="IG24" s="15" t="s">
        <v>37</v>
      </c>
      <c r="IH24" s="15">
        <v>213</v>
      </c>
      <c r="II24" s="15" t="s">
        <v>32</v>
      </c>
    </row>
    <row r="25" spans="1:243" s="14" customFormat="1" ht="31.5">
      <c r="A25" s="64">
        <v>1.12</v>
      </c>
      <c r="B25" s="18" t="s">
        <v>222</v>
      </c>
      <c r="C25" s="19" t="s">
        <v>59</v>
      </c>
      <c r="D25" s="19">
        <v>30</v>
      </c>
      <c r="E25" s="20" t="s">
        <v>265</v>
      </c>
      <c r="F25" s="21">
        <v>78.61</v>
      </c>
      <c r="G25" s="22"/>
      <c r="H25" s="22"/>
      <c r="I25" s="23" t="s">
        <v>33</v>
      </c>
      <c r="J25" s="24">
        <f t="shared" si="1"/>
        <v>1</v>
      </c>
      <c r="K25" s="22" t="s">
        <v>34</v>
      </c>
      <c r="L25" s="22" t="s">
        <v>4</v>
      </c>
      <c r="M25" s="25"/>
      <c r="N25" s="22"/>
      <c r="O25" s="22"/>
      <c r="P25" s="26"/>
      <c r="Q25" s="22"/>
      <c r="R25" s="22"/>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7">
        <f t="shared" si="0"/>
        <v>2358</v>
      </c>
      <c r="BB25" s="28">
        <f t="shared" si="2"/>
        <v>2358</v>
      </c>
      <c r="BC25" s="29" t="str">
        <f t="shared" si="3"/>
        <v>INR  Two Thousand Three Hundred &amp; Fifty Eight  Only</v>
      </c>
      <c r="IA25" s="14">
        <v>1.12</v>
      </c>
      <c r="IB25" s="14" t="s">
        <v>222</v>
      </c>
      <c r="IC25" s="14" t="s">
        <v>59</v>
      </c>
      <c r="ID25" s="14">
        <v>30</v>
      </c>
      <c r="IE25" s="15" t="s">
        <v>265</v>
      </c>
      <c r="IF25" s="15"/>
      <c r="IG25" s="15"/>
      <c r="IH25" s="15"/>
      <c r="II25" s="15"/>
    </row>
    <row r="26" spans="1:243" s="14" customFormat="1" ht="47.25">
      <c r="A26" s="67">
        <v>1.13</v>
      </c>
      <c r="B26" s="18" t="s">
        <v>223</v>
      </c>
      <c r="C26" s="19" t="s">
        <v>60</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4"/>
      <c r="IA26" s="14">
        <v>1.13</v>
      </c>
      <c r="IB26" s="14" t="s">
        <v>223</v>
      </c>
      <c r="IC26" s="14" t="s">
        <v>60</v>
      </c>
      <c r="IE26" s="15"/>
      <c r="IF26" s="15"/>
      <c r="IG26" s="15"/>
      <c r="IH26" s="15"/>
      <c r="II26" s="15"/>
    </row>
    <row r="27" spans="1:243" s="14" customFormat="1" ht="31.5">
      <c r="A27" s="64">
        <v>1.14</v>
      </c>
      <c r="B27" s="18" t="s">
        <v>222</v>
      </c>
      <c r="C27" s="19" t="s">
        <v>61</v>
      </c>
      <c r="D27" s="19">
        <v>43</v>
      </c>
      <c r="E27" s="20" t="s">
        <v>265</v>
      </c>
      <c r="F27" s="21">
        <v>78.61</v>
      </c>
      <c r="G27" s="22"/>
      <c r="H27" s="22"/>
      <c r="I27" s="23" t="s">
        <v>33</v>
      </c>
      <c r="J27" s="24">
        <f t="shared" si="1"/>
        <v>1</v>
      </c>
      <c r="K27" s="22" t="s">
        <v>34</v>
      </c>
      <c r="L27" s="22" t="s">
        <v>4</v>
      </c>
      <c r="M27" s="25"/>
      <c r="N27" s="22"/>
      <c r="O27" s="22"/>
      <c r="P27" s="26"/>
      <c r="Q27" s="22"/>
      <c r="R27" s="22"/>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7">
        <f t="shared" si="0"/>
        <v>3380</v>
      </c>
      <c r="BB27" s="28">
        <f t="shared" si="2"/>
        <v>3380</v>
      </c>
      <c r="BC27" s="29" t="str">
        <f t="shared" si="3"/>
        <v>INR  Three Thousand Three Hundred &amp; Eighty  Only</v>
      </c>
      <c r="IA27" s="14">
        <v>1.14</v>
      </c>
      <c r="IB27" s="14" t="s">
        <v>222</v>
      </c>
      <c r="IC27" s="14" t="s">
        <v>61</v>
      </c>
      <c r="ID27" s="14">
        <v>43</v>
      </c>
      <c r="IE27" s="15" t="s">
        <v>265</v>
      </c>
      <c r="IF27" s="15"/>
      <c r="IG27" s="15"/>
      <c r="IH27" s="15"/>
      <c r="II27" s="15"/>
    </row>
    <row r="28" spans="1:243" s="14" customFormat="1" ht="15.75">
      <c r="A28" s="67">
        <v>1.15</v>
      </c>
      <c r="B28" s="18" t="s">
        <v>224</v>
      </c>
      <c r="C28" s="19" t="s">
        <v>62</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14">
        <v>1.15</v>
      </c>
      <c r="IB28" s="14" t="s">
        <v>224</v>
      </c>
      <c r="IC28" s="14" t="s">
        <v>62</v>
      </c>
      <c r="IE28" s="15"/>
      <c r="IF28" s="15"/>
      <c r="IG28" s="15"/>
      <c r="IH28" s="15"/>
      <c r="II28" s="15"/>
    </row>
    <row r="29" spans="1:243" s="14" customFormat="1" ht="31.5">
      <c r="A29" s="64">
        <v>1.16</v>
      </c>
      <c r="B29" s="18" t="s">
        <v>305</v>
      </c>
      <c r="C29" s="19" t="s">
        <v>63</v>
      </c>
      <c r="D29" s="72"/>
      <c r="E29" s="73"/>
      <c r="F29" s="73"/>
      <c r="G29" s="73"/>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4"/>
      <c r="IA29" s="14">
        <v>1.16</v>
      </c>
      <c r="IB29" s="14" t="s">
        <v>305</v>
      </c>
      <c r="IC29" s="14" t="s">
        <v>63</v>
      </c>
      <c r="IE29" s="15"/>
      <c r="IF29" s="15"/>
      <c r="IG29" s="15"/>
      <c r="IH29" s="15"/>
      <c r="II29" s="15"/>
    </row>
    <row r="30" spans="1:243" s="14" customFormat="1" ht="31.5">
      <c r="A30" s="67">
        <v>1.17</v>
      </c>
      <c r="B30" s="18" t="s">
        <v>225</v>
      </c>
      <c r="C30" s="19" t="s">
        <v>64</v>
      </c>
      <c r="D30" s="19">
        <v>0.5</v>
      </c>
      <c r="E30" s="20" t="s">
        <v>262</v>
      </c>
      <c r="F30" s="21">
        <v>5838.01</v>
      </c>
      <c r="G30" s="22"/>
      <c r="H30" s="22"/>
      <c r="I30" s="23" t="s">
        <v>33</v>
      </c>
      <c r="J30" s="24">
        <f t="shared" si="1"/>
        <v>1</v>
      </c>
      <c r="K30" s="22" t="s">
        <v>34</v>
      </c>
      <c r="L30" s="22" t="s">
        <v>4</v>
      </c>
      <c r="M30" s="25"/>
      <c r="N30" s="22"/>
      <c r="O30" s="22"/>
      <c r="P30" s="26"/>
      <c r="Q30" s="22"/>
      <c r="R30" s="22"/>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7">
        <f t="shared" si="0"/>
        <v>2919</v>
      </c>
      <c r="BB30" s="28">
        <f t="shared" si="2"/>
        <v>2919</v>
      </c>
      <c r="BC30" s="29" t="str">
        <f t="shared" si="3"/>
        <v>INR  Two Thousand Nine Hundred &amp; Nineteen  Only</v>
      </c>
      <c r="IA30" s="14">
        <v>1.17</v>
      </c>
      <c r="IB30" s="14" t="s">
        <v>225</v>
      </c>
      <c r="IC30" s="14" t="s">
        <v>64</v>
      </c>
      <c r="ID30" s="14">
        <v>0.5</v>
      </c>
      <c r="IE30" s="15" t="s">
        <v>262</v>
      </c>
      <c r="IF30" s="15"/>
      <c r="IG30" s="15"/>
      <c r="IH30" s="15"/>
      <c r="II30" s="15"/>
    </row>
    <row r="31" spans="1:243" s="14" customFormat="1" ht="47.25">
      <c r="A31" s="64">
        <v>1.18</v>
      </c>
      <c r="B31" s="18" t="s">
        <v>226</v>
      </c>
      <c r="C31" s="19" t="s">
        <v>53</v>
      </c>
      <c r="D31" s="72"/>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4"/>
      <c r="IA31" s="14">
        <v>1.18</v>
      </c>
      <c r="IB31" s="14" t="s">
        <v>226</v>
      </c>
      <c r="IC31" s="14" t="s">
        <v>53</v>
      </c>
      <c r="IE31" s="15"/>
      <c r="IF31" s="15"/>
      <c r="IG31" s="15"/>
      <c r="IH31" s="15"/>
      <c r="II31" s="15"/>
    </row>
    <row r="32" spans="1:243" s="14" customFormat="1" ht="31.5">
      <c r="A32" s="67">
        <v>1.19</v>
      </c>
      <c r="B32" s="18" t="s">
        <v>227</v>
      </c>
      <c r="C32" s="19" t="s">
        <v>66</v>
      </c>
      <c r="D32" s="19">
        <v>8</v>
      </c>
      <c r="E32" s="20" t="s">
        <v>214</v>
      </c>
      <c r="F32" s="21">
        <v>892.63</v>
      </c>
      <c r="G32" s="22"/>
      <c r="H32" s="22"/>
      <c r="I32" s="23" t="s">
        <v>33</v>
      </c>
      <c r="J32" s="24">
        <f t="shared" si="1"/>
        <v>1</v>
      </c>
      <c r="K32" s="22" t="s">
        <v>34</v>
      </c>
      <c r="L32" s="22" t="s">
        <v>4</v>
      </c>
      <c r="M32" s="25"/>
      <c r="N32" s="22"/>
      <c r="O32" s="22"/>
      <c r="P32" s="26"/>
      <c r="Q32" s="22"/>
      <c r="R32" s="22"/>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7">
        <f t="shared" si="0"/>
        <v>7141</v>
      </c>
      <c r="BB32" s="28">
        <f t="shared" si="2"/>
        <v>7141</v>
      </c>
      <c r="BC32" s="29" t="str">
        <f t="shared" si="3"/>
        <v>INR  Seven Thousand One Hundred &amp; Forty One  Only</v>
      </c>
      <c r="IA32" s="14">
        <v>1.19</v>
      </c>
      <c r="IB32" s="14" t="s">
        <v>227</v>
      </c>
      <c r="IC32" s="14" t="s">
        <v>66</v>
      </c>
      <c r="ID32" s="14">
        <v>8</v>
      </c>
      <c r="IE32" s="15" t="s">
        <v>214</v>
      </c>
      <c r="IF32" s="15"/>
      <c r="IG32" s="15"/>
      <c r="IH32" s="15"/>
      <c r="II32" s="15"/>
    </row>
    <row r="33" spans="1:243" s="14" customFormat="1" ht="15.75">
      <c r="A33" s="64">
        <v>1.2</v>
      </c>
      <c r="B33" s="18" t="s">
        <v>228</v>
      </c>
      <c r="C33" s="19" t="s">
        <v>67</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14">
        <v>1.2</v>
      </c>
      <c r="IB33" s="14" t="s">
        <v>228</v>
      </c>
      <c r="IC33" s="14" t="s">
        <v>67</v>
      </c>
      <c r="IE33" s="15"/>
      <c r="IF33" s="15"/>
      <c r="IG33" s="15"/>
      <c r="IH33" s="15"/>
      <c r="II33" s="15"/>
    </row>
    <row r="34" spans="1:243" s="14" customFormat="1" ht="141.75">
      <c r="A34" s="67">
        <v>1.21</v>
      </c>
      <c r="B34" s="18" t="s">
        <v>306</v>
      </c>
      <c r="C34" s="19" t="s">
        <v>68</v>
      </c>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4"/>
      <c r="IA34" s="14">
        <v>1.21</v>
      </c>
      <c r="IB34" s="14" t="s">
        <v>306</v>
      </c>
      <c r="IC34" s="14" t="s">
        <v>68</v>
      </c>
      <c r="IE34" s="15"/>
      <c r="IF34" s="15"/>
      <c r="IG34" s="15"/>
      <c r="IH34" s="15"/>
      <c r="II34" s="15"/>
    </row>
    <row r="35" spans="1:243" s="14" customFormat="1" ht="15.75">
      <c r="A35" s="64">
        <v>1.22</v>
      </c>
      <c r="B35" s="18" t="s">
        <v>307</v>
      </c>
      <c r="C35" s="19" t="s">
        <v>69</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14">
        <v>1.22</v>
      </c>
      <c r="IB35" s="14" t="s">
        <v>307</v>
      </c>
      <c r="IC35" s="14" t="s">
        <v>69</v>
      </c>
      <c r="IE35" s="15"/>
      <c r="IF35" s="15"/>
      <c r="IG35" s="15"/>
      <c r="IH35" s="15"/>
      <c r="II35" s="15"/>
    </row>
    <row r="36" spans="1:243" s="14" customFormat="1" ht="47.25">
      <c r="A36" s="67">
        <v>1.23</v>
      </c>
      <c r="B36" s="18" t="s">
        <v>229</v>
      </c>
      <c r="C36" s="19" t="s">
        <v>70</v>
      </c>
      <c r="D36" s="19">
        <v>6.5</v>
      </c>
      <c r="E36" s="20" t="s">
        <v>214</v>
      </c>
      <c r="F36" s="21">
        <v>3880.18</v>
      </c>
      <c r="G36" s="22"/>
      <c r="H36" s="22"/>
      <c r="I36" s="23" t="s">
        <v>33</v>
      </c>
      <c r="J36" s="24">
        <f t="shared" si="1"/>
        <v>1</v>
      </c>
      <c r="K36" s="22" t="s">
        <v>34</v>
      </c>
      <c r="L36" s="22" t="s">
        <v>4</v>
      </c>
      <c r="M36" s="25"/>
      <c r="N36" s="22"/>
      <c r="O36" s="22"/>
      <c r="P36" s="26"/>
      <c r="Q36" s="22"/>
      <c r="R36" s="22"/>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7">
        <f t="shared" si="0"/>
        <v>25221</v>
      </c>
      <c r="BB36" s="28">
        <f t="shared" si="2"/>
        <v>25221</v>
      </c>
      <c r="BC36" s="29" t="str">
        <f t="shared" si="3"/>
        <v>INR  Twenty Five Thousand Two Hundred &amp; Twenty One  Only</v>
      </c>
      <c r="IA36" s="14">
        <v>1.23</v>
      </c>
      <c r="IB36" s="14" t="s">
        <v>229</v>
      </c>
      <c r="IC36" s="14" t="s">
        <v>70</v>
      </c>
      <c r="ID36" s="14">
        <v>6.5</v>
      </c>
      <c r="IE36" s="15" t="s">
        <v>214</v>
      </c>
      <c r="IF36" s="15"/>
      <c r="IG36" s="15"/>
      <c r="IH36" s="15"/>
      <c r="II36" s="15"/>
    </row>
    <row r="37" spans="1:243" s="14" customFormat="1" ht="63">
      <c r="A37" s="64">
        <v>1.24</v>
      </c>
      <c r="B37" s="18" t="s">
        <v>308</v>
      </c>
      <c r="C37" s="19" t="s">
        <v>71</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14">
        <v>1.24</v>
      </c>
      <c r="IB37" s="14" t="s">
        <v>308</v>
      </c>
      <c r="IC37" s="14" t="s">
        <v>71</v>
      </c>
      <c r="IE37" s="15"/>
      <c r="IF37" s="15"/>
      <c r="IG37" s="15"/>
      <c r="IH37" s="15"/>
      <c r="II37" s="15"/>
    </row>
    <row r="38" spans="1:243" s="14" customFormat="1" ht="31.5">
      <c r="A38" s="67">
        <v>1.25</v>
      </c>
      <c r="B38" s="18" t="s">
        <v>309</v>
      </c>
      <c r="C38" s="19" t="s">
        <v>72</v>
      </c>
      <c r="D38" s="19">
        <v>20</v>
      </c>
      <c r="E38" s="20" t="s">
        <v>263</v>
      </c>
      <c r="F38" s="21">
        <v>367.25</v>
      </c>
      <c r="G38" s="22"/>
      <c r="H38" s="22"/>
      <c r="I38" s="23" t="s">
        <v>33</v>
      </c>
      <c r="J38" s="24">
        <f t="shared" si="1"/>
        <v>1</v>
      </c>
      <c r="K38" s="22" t="s">
        <v>34</v>
      </c>
      <c r="L38" s="22" t="s">
        <v>4</v>
      </c>
      <c r="M38" s="25"/>
      <c r="N38" s="22"/>
      <c r="O38" s="22"/>
      <c r="P38" s="26"/>
      <c r="Q38" s="22"/>
      <c r="R38" s="22"/>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7">
        <f t="shared" si="0"/>
        <v>7345</v>
      </c>
      <c r="BB38" s="28">
        <f t="shared" si="2"/>
        <v>7345</v>
      </c>
      <c r="BC38" s="29" t="str">
        <f t="shared" si="3"/>
        <v>INR  Seven Thousand Three Hundred &amp; Forty Five  Only</v>
      </c>
      <c r="IA38" s="14">
        <v>1.25</v>
      </c>
      <c r="IB38" s="14" t="s">
        <v>309</v>
      </c>
      <c r="IC38" s="14" t="s">
        <v>72</v>
      </c>
      <c r="ID38" s="14">
        <v>20</v>
      </c>
      <c r="IE38" s="15" t="s">
        <v>263</v>
      </c>
      <c r="IF38" s="15"/>
      <c r="IG38" s="15"/>
      <c r="IH38" s="15"/>
      <c r="II38" s="15"/>
    </row>
    <row r="39" spans="1:243" s="14" customFormat="1" ht="78.75">
      <c r="A39" s="64">
        <v>1.26</v>
      </c>
      <c r="B39" s="18" t="s">
        <v>230</v>
      </c>
      <c r="C39" s="19" t="s">
        <v>73</v>
      </c>
      <c r="D39" s="19">
        <v>8</v>
      </c>
      <c r="E39" s="20" t="s">
        <v>264</v>
      </c>
      <c r="F39" s="21">
        <v>708.59</v>
      </c>
      <c r="G39" s="22"/>
      <c r="H39" s="22"/>
      <c r="I39" s="23" t="s">
        <v>33</v>
      </c>
      <c r="J39" s="24">
        <f t="shared" si="1"/>
        <v>1</v>
      </c>
      <c r="K39" s="22" t="s">
        <v>34</v>
      </c>
      <c r="L39" s="22" t="s">
        <v>4</v>
      </c>
      <c r="M39" s="25"/>
      <c r="N39" s="22"/>
      <c r="O39" s="22"/>
      <c r="P39" s="26"/>
      <c r="Q39" s="22"/>
      <c r="R39" s="22"/>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7">
        <f t="shared" si="0"/>
        <v>5669</v>
      </c>
      <c r="BB39" s="28">
        <f t="shared" si="2"/>
        <v>5669</v>
      </c>
      <c r="BC39" s="29" t="str">
        <f t="shared" si="3"/>
        <v>INR  Five Thousand Six Hundred &amp; Sixty Nine  Only</v>
      </c>
      <c r="IA39" s="14">
        <v>1.26</v>
      </c>
      <c r="IB39" s="14" t="s">
        <v>230</v>
      </c>
      <c r="IC39" s="14" t="s">
        <v>73</v>
      </c>
      <c r="ID39" s="14">
        <v>8</v>
      </c>
      <c r="IE39" s="15" t="s">
        <v>264</v>
      </c>
      <c r="IF39" s="15"/>
      <c r="IG39" s="15"/>
      <c r="IH39" s="15"/>
      <c r="II39" s="15"/>
    </row>
    <row r="40" spans="1:243" s="14" customFormat="1" ht="110.25">
      <c r="A40" s="67">
        <v>1.27</v>
      </c>
      <c r="B40" s="18" t="s">
        <v>310</v>
      </c>
      <c r="C40" s="19" t="s">
        <v>74</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14">
        <v>1.27</v>
      </c>
      <c r="IB40" s="14" t="s">
        <v>310</v>
      </c>
      <c r="IC40" s="14" t="s">
        <v>74</v>
      </c>
      <c r="IE40" s="15"/>
      <c r="IF40" s="15"/>
      <c r="IG40" s="15"/>
      <c r="IH40" s="15"/>
      <c r="II40" s="15"/>
    </row>
    <row r="41" spans="1:243" s="14" customFormat="1" ht="47.25">
      <c r="A41" s="64">
        <v>1.28</v>
      </c>
      <c r="B41" s="18" t="s">
        <v>266</v>
      </c>
      <c r="C41" s="19" t="s">
        <v>75</v>
      </c>
      <c r="D41" s="19">
        <v>7</v>
      </c>
      <c r="E41" s="20" t="s">
        <v>214</v>
      </c>
      <c r="F41" s="21">
        <v>3106.4</v>
      </c>
      <c r="G41" s="22"/>
      <c r="H41" s="22"/>
      <c r="I41" s="23" t="s">
        <v>33</v>
      </c>
      <c r="J41" s="24">
        <f t="shared" si="1"/>
        <v>1</v>
      </c>
      <c r="K41" s="22" t="s">
        <v>34</v>
      </c>
      <c r="L41" s="22" t="s">
        <v>4</v>
      </c>
      <c r="M41" s="25"/>
      <c r="N41" s="22"/>
      <c r="O41" s="22"/>
      <c r="P41" s="26"/>
      <c r="Q41" s="22"/>
      <c r="R41" s="22"/>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7">
        <f t="shared" si="0"/>
        <v>21745</v>
      </c>
      <c r="BB41" s="28">
        <f t="shared" si="2"/>
        <v>21745</v>
      </c>
      <c r="BC41" s="29" t="str">
        <f t="shared" si="3"/>
        <v>INR  Twenty One Thousand Seven Hundred &amp; Forty Five  Only</v>
      </c>
      <c r="IA41" s="14">
        <v>1.28</v>
      </c>
      <c r="IB41" s="14" t="s">
        <v>266</v>
      </c>
      <c r="IC41" s="14" t="s">
        <v>75</v>
      </c>
      <c r="ID41" s="14">
        <v>7</v>
      </c>
      <c r="IE41" s="15" t="s">
        <v>214</v>
      </c>
      <c r="IF41" s="15"/>
      <c r="IG41" s="15"/>
      <c r="IH41" s="15"/>
      <c r="II41" s="15"/>
    </row>
    <row r="42" spans="1:243" s="14" customFormat="1" ht="141.75">
      <c r="A42" s="67">
        <v>1.29</v>
      </c>
      <c r="B42" s="18" t="s">
        <v>231</v>
      </c>
      <c r="C42" s="19" t="s">
        <v>76</v>
      </c>
      <c r="D42" s="19">
        <v>152</v>
      </c>
      <c r="E42" s="20" t="s">
        <v>214</v>
      </c>
      <c r="F42" s="21">
        <v>932.44</v>
      </c>
      <c r="G42" s="22"/>
      <c r="H42" s="22"/>
      <c r="I42" s="23" t="s">
        <v>33</v>
      </c>
      <c r="J42" s="24">
        <f t="shared" si="1"/>
        <v>1</v>
      </c>
      <c r="K42" s="22" t="s">
        <v>34</v>
      </c>
      <c r="L42" s="22" t="s">
        <v>4</v>
      </c>
      <c r="M42" s="25"/>
      <c r="N42" s="22"/>
      <c r="O42" s="22"/>
      <c r="P42" s="26"/>
      <c r="Q42" s="22"/>
      <c r="R42" s="22"/>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7">
        <f t="shared" si="0"/>
        <v>141731</v>
      </c>
      <c r="BB42" s="28">
        <f t="shared" si="2"/>
        <v>141731</v>
      </c>
      <c r="BC42" s="29" t="str">
        <f t="shared" si="3"/>
        <v>INR  One Lakh Forty One Thousand Seven Hundred &amp; Thirty One  Only</v>
      </c>
      <c r="IA42" s="14">
        <v>1.29</v>
      </c>
      <c r="IB42" s="14" t="s">
        <v>231</v>
      </c>
      <c r="IC42" s="14" t="s">
        <v>76</v>
      </c>
      <c r="ID42" s="14">
        <v>152</v>
      </c>
      <c r="IE42" s="15" t="s">
        <v>214</v>
      </c>
      <c r="IF42" s="15"/>
      <c r="IG42" s="15"/>
      <c r="IH42" s="15"/>
      <c r="II42" s="15"/>
    </row>
    <row r="43" spans="1:243" s="14" customFormat="1" ht="15.75">
      <c r="A43" s="64">
        <v>1.3</v>
      </c>
      <c r="B43" s="18" t="s">
        <v>311</v>
      </c>
      <c r="C43" s="19" t="s">
        <v>77</v>
      </c>
      <c r="D43" s="72"/>
      <c r="E43" s="73"/>
      <c r="F43" s="73"/>
      <c r="G43" s="73"/>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4"/>
      <c r="IA43" s="14">
        <v>1.3</v>
      </c>
      <c r="IB43" s="14" t="s">
        <v>311</v>
      </c>
      <c r="IC43" s="14" t="s">
        <v>77</v>
      </c>
      <c r="IE43" s="17"/>
      <c r="IF43" s="15"/>
      <c r="IG43" s="15"/>
      <c r="IH43" s="15"/>
      <c r="II43" s="15"/>
    </row>
    <row r="44" spans="1:243" s="14" customFormat="1" ht="78.75">
      <c r="A44" s="67">
        <v>1.31</v>
      </c>
      <c r="B44" s="18" t="s">
        <v>312</v>
      </c>
      <c r="C44" s="19" t="s">
        <v>78</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14">
        <v>1.31</v>
      </c>
      <c r="IB44" s="14" t="s">
        <v>312</v>
      </c>
      <c r="IC44" s="14" t="s">
        <v>78</v>
      </c>
      <c r="IE44" s="15"/>
      <c r="IF44" s="15"/>
      <c r="IG44" s="15"/>
      <c r="IH44" s="15"/>
      <c r="II44" s="15"/>
    </row>
    <row r="45" spans="1:243" s="14" customFormat="1" ht="31.5">
      <c r="A45" s="64">
        <v>1.32</v>
      </c>
      <c r="B45" s="18" t="s">
        <v>313</v>
      </c>
      <c r="C45" s="19" t="s">
        <v>79</v>
      </c>
      <c r="D45" s="19">
        <v>7</v>
      </c>
      <c r="E45" s="20" t="s">
        <v>214</v>
      </c>
      <c r="F45" s="21">
        <v>2705.92</v>
      </c>
      <c r="G45" s="22"/>
      <c r="H45" s="22"/>
      <c r="I45" s="23" t="s">
        <v>33</v>
      </c>
      <c r="J45" s="24">
        <f t="shared" si="1"/>
        <v>1</v>
      </c>
      <c r="K45" s="22" t="s">
        <v>34</v>
      </c>
      <c r="L45" s="22" t="s">
        <v>4</v>
      </c>
      <c r="M45" s="25"/>
      <c r="N45" s="22"/>
      <c r="O45" s="22"/>
      <c r="P45" s="26"/>
      <c r="Q45" s="22"/>
      <c r="R45" s="22"/>
      <c r="S45" s="26"/>
      <c r="T45" s="26"/>
      <c r="U45" s="26"/>
      <c r="V45" s="26"/>
      <c r="W45" s="26"/>
      <c r="X45" s="26"/>
      <c r="Y45" s="26"/>
      <c r="Z45" s="26"/>
      <c r="AA45" s="26"/>
      <c r="AB45" s="26"/>
      <c r="AC45" s="26"/>
      <c r="AD45" s="26"/>
      <c r="AE45" s="26"/>
      <c r="AF45" s="26"/>
      <c r="AG45" s="26"/>
      <c r="AH45" s="26"/>
      <c r="AI45" s="26"/>
      <c r="AJ45" s="26"/>
      <c r="AK45" s="26"/>
      <c r="AL45" s="26"/>
      <c r="AM45" s="26"/>
      <c r="AN45" s="26"/>
      <c r="AO45" s="26"/>
      <c r="AP45" s="26"/>
      <c r="AQ45" s="26"/>
      <c r="AR45" s="26"/>
      <c r="AS45" s="26"/>
      <c r="AT45" s="26"/>
      <c r="AU45" s="26"/>
      <c r="AV45" s="26"/>
      <c r="AW45" s="26"/>
      <c r="AX45" s="26"/>
      <c r="AY45" s="26"/>
      <c r="AZ45" s="26"/>
      <c r="BA45" s="27">
        <f t="shared" si="0"/>
        <v>18941</v>
      </c>
      <c r="BB45" s="28">
        <f t="shared" si="2"/>
        <v>18941</v>
      </c>
      <c r="BC45" s="29" t="str">
        <f t="shared" si="3"/>
        <v>INR  Eighteen Thousand Nine Hundred &amp; Forty One  Only</v>
      </c>
      <c r="IA45" s="14">
        <v>1.32</v>
      </c>
      <c r="IB45" s="14" t="s">
        <v>313</v>
      </c>
      <c r="IC45" s="14" t="s">
        <v>79</v>
      </c>
      <c r="ID45" s="14">
        <v>7</v>
      </c>
      <c r="IE45" s="15" t="s">
        <v>214</v>
      </c>
      <c r="IF45" s="15"/>
      <c r="IG45" s="15"/>
      <c r="IH45" s="15"/>
      <c r="II45" s="15"/>
    </row>
    <row r="46" spans="1:243" s="14" customFormat="1" ht="63">
      <c r="A46" s="67">
        <v>1.33</v>
      </c>
      <c r="B46" s="18" t="s">
        <v>314</v>
      </c>
      <c r="C46" s="19" t="s">
        <v>80</v>
      </c>
      <c r="D46" s="72"/>
      <c r="E46" s="73"/>
      <c r="F46" s="73"/>
      <c r="G46" s="73"/>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4"/>
      <c r="IA46" s="14">
        <v>1.33</v>
      </c>
      <c r="IB46" s="14" t="s">
        <v>314</v>
      </c>
      <c r="IC46" s="14" t="s">
        <v>80</v>
      </c>
      <c r="IE46" s="15"/>
      <c r="IF46" s="15"/>
      <c r="IG46" s="15"/>
      <c r="IH46" s="15"/>
      <c r="II46" s="15"/>
    </row>
    <row r="47" spans="1:243" s="14" customFormat="1" ht="31.5">
      <c r="A47" s="64">
        <v>1.34</v>
      </c>
      <c r="B47" s="18" t="s">
        <v>315</v>
      </c>
      <c r="C47" s="19" t="s">
        <v>81</v>
      </c>
      <c r="D47" s="19">
        <v>4</v>
      </c>
      <c r="E47" s="20" t="s">
        <v>264</v>
      </c>
      <c r="F47" s="21">
        <v>205.96</v>
      </c>
      <c r="G47" s="22"/>
      <c r="H47" s="22"/>
      <c r="I47" s="23" t="s">
        <v>33</v>
      </c>
      <c r="J47" s="24">
        <f t="shared" si="1"/>
        <v>1</v>
      </c>
      <c r="K47" s="22" t="s">
        <v>34</v>
      </c>
      <c r="L47" s="22" t="s">
        <v>4</v>
      </c>
      <c r="M47" s="25"/>
      <c r="N47" s="22"/>
      <c r="O47" s="22"/>
      <c r="P47" s="26"/>
      <c r="Q47" s="22"/>
      <c r="R47" s="22"/>
      <c r="S47" s="26"/>
      <c r="T47" s="26"/>
      <c r="U47" s="26"/>
      <c r="V47" s="26"/>
      <c r="W47" s="26"/>
      <c r="X47" s="26"/>
      <c r="Y47" s="26"/>
      <c r="Z47" s="26"/>
      <c r="AA47" s="26"/>
      <c r="AB47" s="26"/>
      <c r="AC47" s="26"/>
      <c r="AD47" s="26"/>
      <c r="AE47" s="26"/>
      <c r="AF47" s="26"/>
      <c r="AG47" s="26"/>
      <c r="AH47" s="26"/>
      <c r="AI47" s="26"/>
      <c r="AJ47" s="26"/>
      <c r="AK47" s="26"/>
      <c r="AL47" s="26"/>
      <c r="AM47" s="26"/>
      <c r="AN47" s="26"/>
      <c r="AO47" s="26"/>
      <c r="AP47" s="26"/>
      <c r="AQ47" s="26"/>
      <c r="AR47" s="26"/>
      <c r="AS47" s="26"/>
      <c r="AT47" s="26"/>
      <c r="AU47" s="26"/>
      <c r="AV47" s="26"/>
      <c r="AW47" s="26"/>
      <c r="AX47" s="26"/>
      <c r="AY47" s="26"/>
      <c r="AZ47" s="26"/>
      <c r="BA47" s="27">
        <f t="shared" si="0"/>
        <v>824</v>
      </c>
      <c r="BB47" s="28">
        <f t="shared" si="2"/>
        <v>824</v>
      </c>
      <c r="BC47" s="29" t="str">
        <f t="shared" si="3"/>
        <v>INR  Eight Hundred &amp; Twenty Four  Only</v>
      </c>
      <c r="IA47" s="14">
        <v>1.34</v>
      </c>
      <c r="IB47" s="14" t="s">
        <v>315</v>
      </c>
      <c r="IC47" s="14" t="s">
        <v>81</v>
      </c>
      <c r="ID47" s="14">
        <v>4</v>
      </c>
      <c r="IE47" s="15" t="s">
        <v>264</v>
      </c>
      <c r="IF47" s="15"/>
      <c r="IG47" s="15"/>
      <c r="IH47" s="15"/>
      <c r="II47" s="15"/>
    </row>
    <row r="48" spans="1:243" s="14" customFormat="1" ht="63">
      <c r="A48" s="67">
        <v>1.35</v>
      </c>
      <c r="B48" s="18" t="s">
        <v>316</v>
      </c>
      <c r="C48" s="19" t="s">
        <v>82</v>
      </c>
      <c r="D48" s="72"/>
      <c r="E48" s="73"/>
      <c r="F48" s="73"/>
      <c r="G48" s="73"/>
      <c r="H48" s="73"/>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4"/>
      <c r="IA48" s="14">
        <v>1.35</v>
      </c>
      <c r="IB48" s="14" t="s">
        <v>316</v>
      </c>
      <c r="IC48" s="14" t="s">
        <v>82</v>
      </c>
      <c r="IE48" s="15"/>
      <c r="IF48" s="15"/>
      <c r="IG48" s="15"/>
      <c r="IH48" s="15"/>
      <c r="II48" s="15"/>
    </row>
    <row r="49" spans="1:243" s="14" customFormat="1" ht="31.5">
      <c r="A49" s="64">
        <v>1.36</v>
      </c>
      <c r="B49" s="18" t="s">
        <v>317</v>
      </c>
      <c r="C49" s="19" t="s">
        <v>83</v>
      </c>
      <c r="D49" s="19">
        <v>4</v>
      </c>
      <c r="E49" s="20" t="s">
        <v>264</v>
      </c>
      <c r="F49" s="21">
        <v>91.54</v>
      </c>
      <c r="G49" s="22"/>
      <c r="H49" s="22"/>
      <c r="I49" s="23" t="s">
        <v>33</v>
      </c>
      <c r="J49" s="24">
        <f t="shared" si="1"/>
        <v>1</v>
      </c>
      <c r="K49" s="22" t="s">
        <v>34</v>
      </c>
      <c r="L49" s="22" t="s">
        <v>4</v>
      </c>
      <c r="M49" s="25"/>
      <c r="N49" s="22"/>
      <c r="O49" s="22"/>
      <c r="P49" s="26"/>
      <c r="Q49" s="22"/>
      <c r="R49" s="22"/>
      <c r="S49" s="26"/>
      <c r="T49" s="26"/>
      <c r="U49" s="26"/>
      <c r="V49" s="26"/>
      <c r="W49" s="26"/>
      <c r="X49" s="26"/>
      <c r="Y49" s="26"/>
      <c r="Z49" s="26"/>
      <c r="AA49" s="26"/>
      <c r="AB49" s="26"/>
      <c r="AC49" s="26"/>
      <c r="AD49" s="26"/>
      <c r="AE49" s="26"/>
      <c r="AF49" s="26"/>
      <c r="AG49" s="26"/>
      <c r="AH49" s="26"/>
      <c r="AI49" s="26"/>
      <c r="AJ49" s="26"/>
      <c r="AK49" s="26"/>
      <c r="AL49" s="26"/>
      <c r="AM49" s="26"/>
      <c r="AN49" s="26"/>
      <c r="AO49" s="26"/>
      <c r="AP49" s="26"/>
      <c r="AQ49" s="26"/>
      <c r="AR49" s="26"/>
      <c r="AS49" s="26"/>
      <c r="AT49" s="26"/>
      <c r="AU49" s="26"/>
      <c r="AV49" s="26"/>
      <c r="AW49" s="26"/>
      <c r="AX49" s="26"/>
      <c r="AY49" s="26"/>
      <c r="AZ49" s="26"/>
      <c r="BA49" s="27">
        <f t="shared" si="0"/>
        <v>366</v>
      </c>
      <c r="BB49" s="28">
        <f t="shared" si="2"/>
        <v>366</v>
      </c>
      <c r="BC49" s="29" t="str">
        <f t="shared" si="3"/>
        <v>INR  Three Hundred &amp; Sixty Six  Only</v>
      </c>
      <c r="IA49" s="14">
        <v>1.36</v>
      </c>
      <c r="IB49" s="14" t="s">
        <v>317</v>
      </c>
      <c r="IC49" s="14" t="s">
        <v>83</v>
      </c>
      <c r="ID49" s="14">
        <v>4</v>
      </c>
      <c r="IE49" s="15" t="s">
        <v>264</v>
      </c>
      <c r="IF49" s="15"/>
      <c r="IG49" s="15"/>
      <c r="IH49" s="15"/>
      <c r="II49" s="15"/>
    </row>
    <row r="50" spans="1:243" s="14" customFormat="1" ht="31.5">
      <c r="A50" s="67">
        <v>1.37</v>
      </c>
      <c r="B50" s="18" t="s">
        <v>318</v>
      </c>
      <c r="C50" s="19" t="s">
        <v>84</v>
      </c>
      <c r="D50" s="19">
        <v>4</v>
      </c>
      <c r="E50" s="20" t="s">
        <v>264</v>
      </c>
      <c r="F50" s="21">
        <v>79.61</v>
      </c>
      <c r="G50" s="22"/>
      <c r="H50" s="22"/>
      <c r="I50" s="23" t="s">
        <v>33</v>
      </c>
      <c r="J50" s="24">
        <f t="shared" si="1"/>
        <v>1</v>
      </c>
      <c r="K50" s="22" t="s">
        <v>34</v>
      </c>
      <c r="L50" s="22" t="s">
        <v>4</v>
      </c>
      <c r="M50" s="25"/>
      <c r="N50" s="22"/>
      <c r="O50" s="22"/>
      <c r="P50" s="26"/>
      <c r="Q50" s="22"/>
      <c r="R50" s="22"/>
      <c r="S50" s="26"/>
      <c r="T50" s="26"/>
      <c r="U50" s="26"/>
      <c r="V50" s="26"/>
      <c r="W50" s="26"/>
      <c r="X50" s="26"/>
      <c r="Y50" s="26"/>
      <c r="Z50" s="26"/>
      <c r="AA50" s="26"/>
      <c r="AB50" s="26"/>
      <c r="AC50" s="26"/>
      <c r="AD50" s="26"/>
      <c r="AE50" s="26"/>
      <c r="AF50" s="26"/>
      <c r="AG50" s="26"/>
      <c r="AH50" s="26"/>
      <c r="AI50" s="26"/>
      <c r="AJ50" s="26"/>
      <c r="AK50" s="26"/>
      <c r="AL50" s="26"/>
      <c r="AM50" s="26"/>
      <c r="AN50" s="26"/>
      <c r="AO50" s="26"/>
      <c r="AP50" s="26"/>
      <c r="AQ50" s="26"/>
      <c r="AR50" s="26"/>
      <c r="AS50" s="26"/>
      <c r="AT50" s="26"/>
      <c r="AU50" s="26"/>
      <c r="AV50" s="26"/>
      <c r="AW50" s="26"/>
      <c r="AX50" s="26"/>
      <c r="AY50" s="26"/>
      <c r="AZ50" s="26"/>
      <c r="BA50" s="27">
        <f t="shared" si="0"/>
        <v>318</v>
      </c>
      <c r="BB50" s="28">
        <f t="shared" si="2"/>
        <v>318</v>
      </c>
      <c r="BC50" s="29" t="str">
        <f t="shared" si="3"/>
        <v>INR  Three Hundred &amp; Eighteen  Only</v>
      </c>
      <c r="IA50" s="14">
        <v>1.37</v>
      </c>
      <c r="IB50" s="14" t="s">
        <v>318</v>
      </c>
      <c r="IC50" s="14" t="s">
        <v>84</v>
      </c>
      <c r="ID50" s="14">
        <v>4</v>
      </c>
      <c r="IE50" s="15" t="s">
        <v>264</v>
      </c>
      <c r="IF50" s="15"/>
      <c r="IG50" s="15"/>
      <c r="IH50" s="15"/>
      <c r="II50" s="15"/>
    </row>
    <row r="51" spans="1:243" s="14" customFormat="1" ht="31.5">
      <c r="A51" s="64">
        <v>1.38</v>
      </c>
      <c r="B51" s="18" t="s">
        <v>319</v>
      </c>
      <c r="C51" s="19" t="s">
        <v>85</v>
      </c>
      <c r="D51" s="19">
        <v>10</v>
      </c>
      <c r="E51" s="20" t="s">
        <v>264</v>
      </c>
      <c r="F51" s="21">
        <v>66.24</v>
      </c>
      <c r="G51" s="22"/>
      <c r="H51" s="22"/>
      <c r="I51" s="23" t="s">
        <v>33</v>
      </c>
      <c r="J51" s="24">
        <f t="shared" si="1"/>
        <v>1</v>
      </c>
      <c r="K51" s="22" t="s">
        <v>34</v>
      </c>
      <c r="L51" s="22" t="s">
        <v>4</v>
      </c>
      <c r="M51" s="25"/>
      <c r="N51" s="22"/>
      <c r="O51" s="22"/>
      <c r="P51" s="26"/>
      <c r="Q51" s="22"/>
      <c r="R51" s="22"/>
      <c r="S51" s="26"/>
      <c r="T51" s="26"/>
      <c r="U51" s="26"/>
      <c r="V51" s="26"/>
      <c r="W51" s="26"/>
      <c r="X51" s="26"/>
      <c r="Y51" s="26"/>
      <c r="Z51" s="26"/>
      <c r="AA51" s="26"/>
      <c r="AB51" s="26"/>
      <c r="AC51" s="26"/>
      <c r="AD51" s="26"/>
      <c r="AE51" s="26"/>
      <c r="AF51" s="26"/>
      <c r="AG51" s="26"/>
      <c r="AH51" s="26"/>
      <c r="AI51" s="26"/>
      <c r="AJ51" s="26"/>
      <c r="AK51" s="26"/>
      <c r="AL51" s="26"/>
      <c r="AM51" s="26"/>
      <c r="AN51" s="26"/>
      <c r="AO51" s="26"/>
      <c r="AP51" s="26"/>
      <c r="AQ51" s="26"/>
      <c r="AR51" s="26"/>
      <c r="AS51" s="26"/>
      <c r="AT51" s="26"/>
      <c r="AU51" s="26"/>
      <c r="AV51" s="26"/>
      <c r="AW51" s="26"/>
      <c r="AX51" s="26"/>
      <c r="AY51" s="26"/>
      <c r="AZ51" s="26"/>
      <c r="BA51" s="27">
        <f t="shared" si="0"/>
        <v>662</v>
      </c>
      <c r="BB51" s="28">
        <f t="shared" si="2"/>
        <v>662</v>
      </c>
      <c r="BC51" s="29" t="str">
        <f t="shared" si="3"/>
        <v>INR  Six Hundred &amp; Sixty Two  Only</v>
      </c>
      <c r="IA51" s="14">
        <v>1.38</v>
      </c>
      <c r="IB51" s="14" t="s">
        <v>319</v>
      </c>
      <c r="IC51" s="14" t="s">
        <v>85</v>
      </c>
      <c r="ID51" s="14">
        <v>10</v>
      </c>
      <c r="IE51" s="15" t="s">
        <v>264</v>
      </c>
      <c r="IF51" s="15"/>
      <c r="IG51" s="15"/>
      <c r="IH51" s="15"/>
      <c r="II51" s="15"/>
    </row>
    <row r="52" spans="1:243" s="14" customFormat="1" ht="63">
      <c r="A52" s="67">
        <v>1.39</v>
      </c>
      <c r="B52" s="18" t="s">
        <v>320</v>
      </c>
      <c r="C52" s="19" t="s">
        <v>86</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14">
        <v>1.39</v>
      </c>
      <c r="IB52" s="14" t="s">
        <v>320</v>
      </c>
      <c r="IC52" s="14" t="s">
        <v>86</v>
      </c>
      <c r="IE52" s="15"/>
      <c r="IF52" s="15"/>
      <c r="IG52" s="15"/>
      <c r="IH52" s="15"/>
      <c r="II52" s="15"/>
    </row>
    <row r="53" spans="1:243" s="14" customFormat="1" ht="31.5">
      <c r="A53" s="64">
        <v>1.4</v>
      </c>
      <c r="B53" s="18" t="s">
        <v>321</v>
      </c>
      <c r="C53" s="19" t="s">
        <v>87</v>
      </c>
      <c r="D53" s="19">
        <v>8</v>
      </c>
      <c r="E53" s="20" t="s">
        <v>264</v>
      </c>
      <c r="F53" s="21">
        <v>52.65</v>
      </c>
      <c r="G53" s="22"/>
      <c r="H53" s="22"/>
      <c r="I53" s="23" t="s">
        <v>33</v>
      </c>
      <c r="J53" s="24">
        <f t="shared" si="1"/>
        <v>1</v>
      </c>
      <c r="K53" s="22" t="s">
        <v>34</v>
      </c>
      <c r="L53" s="22" t="s">
        <v>4</v>
      </c>
      <c r="M53" s="25"/>
      <c r="N53" s="22"/>
      <c r="O53" s="22"/>
      <c r="P53" s="26"/>
      <c r="Q53" s="22"/>
      <c r="R53" s="22"/>
      <c r="S53" s="26"/>
      <c r="T53" s="26"/>
      <c r="U53" s="26"/>
      <c r="V53" s="26"/>
      <c r="W53" s="26"/>
      <c r="X53" s="26"/>
      <c r="Y53" s="26"/>
      <c r="Z53" s="26"/>
      <c r="AA53" s="26"/>
      <c r="AB53" s="26"/>
      <c r="AC53" s="26"/>
      <c r="AD53" s="26"/>
      <c r="AE53" s="26"/>
      <c r="AF53" s="26"/>
      <c r="AG53" s="26"/>
      <c r="AH53" s="26"/>
      <c r="AI53" s="26"/>
      <c r="AJ53" s="26"/>
      <c r="AK53" s="26"/>
      <c r="AL53" s="26"/>
      <c r="AM53" s="26"/>
      <c r="AN53" s="26"/>
      <c r="AO53" s="26"/>
      <c r="AP53" s="26"/>
      <c r="AQ53" s="26"/>
      <c r="AR53" s="26"/>
      <c r="AS53" s="26"/>
      <c r="AT53" s="26"/>
      <c r="AU53" s="26"/>
      <c r="AV53" s="26"/>
      <c r="AW53" s="26"/>
      <c r="AX53" s="26"/>
      <c r="AY53" s="26"/>
      <c r="AZ53" s="26"/>
      <c r="BA53" s="27">
        <f t="shared" si="0"/>
        <v>421</v>
      </c>
      <c r="BB53" s="28">
        <f t="shared" si="2"/>
        <v>421</v>
      </c>
      <c r="BC53" s="29" t="str">
        <f t="shared" si="3"/>
        <v>INR  Four Hundred &amp; Twenty One  Only</v>
      </c>
      <c r="IA53" s="14">
        <v>1.4</v>
      </c>
      <c r="IB53" s="14" t="s">
        <v>321</v>
      </c>
      <c r="IC53" s="14" t="s">
        <v>87</v>
      </c>
      <c r="ID53" s="14">
        <v>8</v>
      </c>
      <c r="IE53" s="15" t="s">
        <v>264</v>
      </c>
      <c r="IF53" s="15"/>
      <c r="IG53" s="15"/>
      <c r="IH53" s="15"/>
      <c r="II53" s="15"/>
    </row>
    <row r="54" spans="1:243" s="14" customFormat="1" ht="31.5">
      <c r="A54" s="67">
        <v>1.41</v>
      </c>
      <c r="B54" s="18" t="s">
        <v>215</v>
      </c>
      <c r="C54" s="19" t="s">
        <v>88</v>
      </c>
      <c r="D54" s="19">
        <v>10</v>
      </c>
      <c r="E54" s="20" t="s">
        <v>264</v>
      </c>
      <c r="F54" s="21">
        <v>46.69</v>
      </c>
      <c r="G54" s="22"/>
      <c r="H54" s="22"/>
      <c r="I54" s="23" t="s">
        <v>33</v>
      </c>
      <c r="J54" s="24">
        <f t="shared" si="1"/>
        <v>1</v>
      </c>
      <c r="K54" s="22" t="s">
        <v>34</v>
      </c>
      <c r="L54" s="22" t="s">
        <v>4</v>
      </c>
      <c r="M54" s="25"/>
      <c r="N54" s="22"/>
      <c r="O54" s="22"/>
      <c r="P54" s="26"/>
      <c r="Q54" s="22"/>
      <c r="R54" s="22"/>
      <c r="S54" s="26"/>
      <c r="T54" s="26"/>
      <c r="U54" s="26"/>
      <c r="V54" s="26"/>
      <c r="W54" s="26"/>
      <c r="X54" s="26"/>
      <c r="Y54" s="26"/>
      <c r="Z54" s="26"/>
      <c r="AA54" s="26"/>
      <c r="AB54" s="26"/>
      <c r="AC54" s="26"/>
      <c r="AD54" s="26"/>
      <c r="AE54" s="26"/>
      <c r="AF54" s="26"/>
      <c r="AG54" s="26"/>
      <c r="AH54" s="26"/>
      <c r="AI54" s="26"/>
      <c r="AJ54" s="26"/>
      <c r="AK54" s="26"/>
      <c r="AL54" s="26"/>
      <c r="AM54" s="26"/>
      <c r="AN54" s="26"/>
      <c r="AO54" s="26"/>
      <c r="AP54" s="26"/>
      <c r="AQ54" s="26"/>
      <c r="AR54" s="26"/>
      <c r="AS54" s="26"/>
      <c r="AT54" s="26"/>
      <c r="AU54" s="26"/>
      <c r="AV54" s="26"/>
      <c r="AW54" s="26"/>
      <c r="AX54" s="26"/>
      <c r="AY54" s="26"/>
      <c r="AZ54" s="26"/>
      <c r="BA54" s="27">
        <f t="shared" si="0"/>
        <v>467</v>
      </c>
      <c r="BB54" s="28">
        <f t="shared" si="2"/>
        <v>467</v>
      </c>
      <c r="BC54" s="29" t="str">
        <f t="shared" si="3"/>
        <v>INR  Four Hundred &amp; Sixty Seven  Only</v>
      </c>
      <c r="IA54" s="14">
        <v>1.41</v>
      </c>
      <c r="IB54" s="14" t="s">
        <v>215</v>
      </c>
      <c r="IC54" s="14" t="s">
        <v>88</v>
      </c>
      <c r="ID54" s="14">
        <v>10</v>
      </c>
      <c r="IE54" s="15" t="s">
        <v>264</v>
      </c>
      <c r="IF54" s="15"/>
      <c r="IG54" s="15"/>
      <c r="IH54" s="15"/>
      <c r="II54" s="15"/>
    </row>
    <row r="55" spans="1:243" s="14" customFormat="1" ht="157.5">
      <c r="A55" s="64">
        <v>1.42</v>
      </c>
      <c r="B55" s="18" t="s">
        <v>322</v>
      </c>
      <c r="C55" s="19" t="s">
        <v>89</v>
      </c>
      <c r="D55" s="72"/>
      <c r="E55" s="73"/>
      <c r="F55" s="73"/>
      <c r="G55" s="73"/>
      <c r="H55" s="73"/>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4"/>
      <c r="IA55" s="14">
        <v>1.42</v>
      </c>
      <c r="IB55" s="14" t="s">
        <v>322</v>
      </c>
      <c r="IC55" s="14" t="s">
        <v>89</v>
      </c>
      <c r="IE55" s="15"/>
      <c r="IF55" s="15"/>
      <c r="IG55" s="15"/>
      <c r="IH55" s="15"/>
      <c r="II55" s="15"/>
    </row>
    <row r="56" spans="1:243" s="14" customFormat="1" ht="31.5">
      <c r="A56" s="67">
        <v>1.43</v>
      </c>
      <c r="B56" s="18" t="s">
        <v>323</v>
      </c>
      <c r="C56" s="19" t="s">
        <v>90</v>
      </c>
      <c r="D56" s="19">
        <v>25</v>
      </c>
      <c r="E56" s="20" t="s">
        <v>263</v>
      </c>
      <c r="F56" s="21">
        <v>203.9</v>
      </c>
      <c r="G56" s="22"/>
      <c r="H56" s="22"/>
      <c r="I56" s="23" t="s">
        <v>33</v>
      </c>
      <c r="J56" s="24">
        <f t="shared" si="1"/>
        <v>1</v>
      </c>
      <c r="K56" s="22" t="s">
        <v>34</v>
      </c>
      <c r="L56" s="22" t="s">
        <v>4</v>
      </c>
      <c r="M56" s="25"/>
      <c r="N56" s="22"/>
      <c r="O56" s="22"/>
      <c r="P56" s="26"/>
      <c r="Q56" s="22"/>
      <c r="R56" s="22"/>
      <c r="S56" s="26"/>
      <c r="T56" s="26"/>
      <c r="U56" s="26"/>
      <c r="V56" s="26"/>
      <c r="W56" s="26"/>
      <c r="X56" s="26"/>
      <c r="Y56" s="26"/>
      <c r="Z56" s="26"/>
      <c r="AA56" s="26"/>
      <c r="AB56" s="26"/>
      <c r="AC56" s="26"/>
      <c r="AD56" s="26"/>
      <c r="AE56" s="26"/>
      <c r="AF56" s="26"/>
      <c r="AG56" s="26"/>
      <c r="AH56" s="26"/>
      <c r="AI56" s="26"/>
      <c r="AJ56" s="26"/>
      <c r="AK56" s="26"/>
      <c r="AL56" s="26"/>
      <c r="AM56" s="26"/>
      <c r="AN56" s="26"/>
      <c r="AO56" s="26"/>
      <c r="AP56" s="26"/>
      <c r="AQ56" s="26"/>
      <c r="AR56" s="26"/>
      <c r="AS56" s="26"/>
      <c r="AT56" s="26"/>
      <c r="AU56" s="26"/>
      <c r="AV56" s="26"/>
      <c r="AW56" s="26"/>
      <c r="AX56" s="26"/>
      <c r="AY56" s="26"/>
      <c r="AZ56" s="26"/>
      <c r="BA56" s="27">
        <f t="shared" si="0"/>
        <v>5098</v>
      </c>
      <c r="BB56" s="28">
        <f t="shared" si="2"/>
        <v>5098</v>
      </c>
      <c r="BC56" s="29" t="str">
        <f t="shared" si="3"/>
        <v>INR  Five Thousand  &amp;Ninety Eight  Only</v>
      </c>
      <c r="IA56" s="14">
        <v>1.43</v>
      </c>
      <c r="IB56" s="14" t="s">
        <v>323</v>
      </c>
      <c r="IC56" s="14" t="s">
        <v>90</v>
      </c>
      <c r="ID56" s="14">
        <v>25</v>
      </c>
      <c r="IE56" s="15" t="s">
        <v>263</v>
      </c>
      <c r="IF56" s="15"/>
      <c r="IG56" s="15"/>
      <c r="IH56" s="15"/>
      <c r="II56" s="15"/>
    </row>
    <row r="57" spans="1:243" s="14" customFormat="1" ht="15.75">
      <c r="A57" s="64">
        <v>1.44</v>
      </c>
      <c r="B57" s="18" t="s">
        <v>324</v>
      </c>
      <c r="C57" s="19" t="s">
        <v>91</v>
      </c>
      <c r="D57" s="72"/>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4"/>
      <c r="IA57" s="14">
        <v>1.44</v>
      </c>
      <c r="IB57" s="14" t="s">
        <v>324</v>
      </c>
      <c r="IC57" s="14" t="s">
        <v>91</v>
      </c>
      <c r="IE57" s="15"/>
      <c r="IF57" s="15"/>
      <c r="IG57" s="15"/>
      <c r="IH57" s="15"/>
      <c r="II57" s="15"/>
    </row>
    <row r="58" spans="1:243" s="14" customFormat="1" ht="306" customHeight="1">
      <c r="A58" s="67">
        <v>1.45</v>
      </c>
      <c r="B58" s="18" t="s">
        <v>325</v>
      </c>
      <c r="C58" s="19" t="s">
        <v>92</v>
      </c>
      <c r="D58" s="19">
        <v>8</v>
      </c>
      <c r="E58" s="20" t="s">
        <v>214</v>
      </c>
      <c r="F58" s="21">
        <v>1570.06</v>
      </c>
      <c r="G58" s="22"/>
      <c r="H58" s="22"/>
      <c r="I58" s="23" t="s">
        <v>33</v>
      </c>
      <c r="J58" s="24">
        <f t="shared" si="1"/>
        <v>1</v>
      </c>
      <c r="K58" s="22" t="s">
        <v>34</v>
      </c>
      <c r="L58" s="22" t="s">
        <v>4</v>
      </c>
      <c r="M58" s="25"/>
      <c r="N58" s="22"/>
      <c r="O58" s="22"/>
      <c r="P58" s="26"/>
      <c r="Q58" s="22"/>
      <c r="R58" s="22"/>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7">
        <f t="shared" si="0"/>
        <v>12560</v>
      </c>
      <c r="BB58" s="28">
        <f t="shared" si="2"/>
        <v>12560</v>
      </c>
      <c r="BC58" s="29" t="str">
        <f t="shared" si="3"/>
        <v>INR  Twelve Thousand Five Hundred &amp; Sixty  Only</v>
      </c>
      <c r="IA58" s="14">
        <v>1.45</v>
      </c>
      <c r="IB58" s="14" t="s">
        <v>325</v>
      </c>
      <c r="IC58" s="14" t="s">
        <v>92</v>
      </c>
      <c r="ID58" s="14">
        <v>8</v>
      </c>
      <c r="IE58" s="15" t="s">
        <v>214</v>
      </c>
      <c r="IF58" s="15"/>
      <c r="IG58" s="15"/>
      <c r="IH58" s="15"/>
      <c r="II58" s="15"/>
    </row>
    <row r="59" spans="1:243" s="14" customFormat="1" ht="15.75">
      <c r="A59" s="64">
        <v>1.46</v>
      </c>
      <c r="B59" s="18" t="s">
        <v>326</v>
      </c>
      <c r="C59" s="19" t="s">
        <v>93</v>
      </c>
      <c r="D59" s="72"/>
      <c r="E59" s="73"/>
      <c r="F59" s="73"/>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4"/>
      <c r="IA59" s="14">
        <v>1.46</v>
      </c>
      <c r="IB59" s="14" t="s">
        <v>326</v>
      </c>
      <c r="IC59" s="14" t="s">
        <v>93</v>
      </c>
      <c r="IE59" s="15"/>
      <c r="IF59" s="15"/>
      <c r="IG59" s="15"/>
      <c r="IH59" s="15"/>
      <c r="II59" s="15"/>
    </row>
    <row r="60" spans="1:243" s="14" customFormat="1" ht="63">
      <c r="A60" s="67">
        <v>1.47</v>
      </c>
      <c r="B60" s="18" t="s">
        <v>327</v>
      </c>
      <c r="C60" s="19" t="s">
        <v>94</v>
      </c>
      <c r="D60" s="72"/>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4"/>
      <c r="IA60" s="14">
        <v>1.47</v>
      </c>
      <c r="IB60" s="14" t="s">
        <v>327</v>
      </c>
      <c r="IC60" s="14" t="s">
        <v>94</v>
      </c>
      <c r="IE60" s="15"/>
      <c r="IF60" s="15"/>
      <c r="IG60" s="15"/>
      <c r="IH60" s="15"/>
      <c r="II60" s="15"/>
    </row>
    <row r="61" spans="1:243" s="14" customFormat="1" ht="47.25">
      <c r="A61" s="64">
        <v>1.48</v>
      </c>
      <c r="B61" s="18" t="s">
        <v>328</v>
      </c>
      <c r="C61" s="19" t="s">
        <v>95</v>
      </c>
      <c r="D61" s="19">
        <v>20</v>
      </c>
      <c r="E61" s="20" t="s">
        <v>265</v>
      </c>
      <c r="F61" s="21">
        <v>100.53</v>
      </c>
      <c r="G61" s="22"/>
      <c r="H61" s="22"/>
      <c r="I61" s="23" t="s">
        <v>33</v>
      </c>
      <c r="J61" s="24">
        <f t="shared" si="1"/>
        <v>1</v>
      </c>
      <c r="K61" s="22" t="s">
        <v>34</v>
      </c>
      <c r="L61" s="22" t="s">
        <v>4</v>
      </c>
      <c r="M61" s="25"/>
      <c r="N61" s="22"/>
      <c r="O61" s="22"/>
      <c r="P61" s="26"/>
      <c r="Q61" s="22"/>
      <c r="R61" s="22"/>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7">
        <f t="shared" si="0"/>
        <v>2011</v>
      </c>
      <c r="BB61" s="28">
        <f t="shared" si="2"/>
        <v>2011</v>
      </c>
      <c r="BC61" s="29" t="str">
        <f t="shared" si="3"/>
        <v>INR  Two Thousand  &amp;Eleven  Only</v>
      </c>
      <c r="IA61" s="14">
        <v>1.48</v>
      </c>
      <c r="IB61" s="14" t="s">
        <v>328</v>
      </c>
      <c r="IC61" s="14" t="s">
        <v>95</v>
      </c>
      <c r="ID61" s="14">
        <v>20</v>
      </c>
      <c r="IE61" s="15" t="s">
        <v>265</v>
      </c>
      <c r="IF61" s="15"/>
      <c r="IG61" s="15"/>
      <c r="IH61" s="15"/>
      <c r="II61" s="15"/>
    </row>
    <row r="62" spans="1:243" s="14" customFormat="1" ht="15.75">
      <c r="A62" s="67">
        <v>1.49</v>
      </c>
      <c r="B62" s="18" t="s">
        <v>329</v>
      </c>
      <c r="C62" s="19" t="s">
        <v>96</v>
      </c>
      <c r="D62" s="72"/>
      <c r="E62" s="73"/>
      <c r="F62" s="73"/>
      <c r="G62" s="73"/>
      <c r="H62" s="73"/>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4"/>
      <c r="IA62" s="14">
        <v>1.49</v>
      </c>
      <c r="IB62" s="14" t="s">
        <v>329</v>
      </c>
      <c r="IC62" s="14" t="s">
        <v>96</v>
      </c>
      <c r="IE62" s="15"/>
      <c r="IF62" s="15"/>
      <c r="IG62" s="15"/>
      <c r="IH62" s="15"/>
      <c r="II62" s="15"/>
    </row>
    <row r="63" spans="1:243" s="14" customFormat="1" ht="15.75">
      <c r="A63" s="64">
        <v>1.5</v>
      </c>
      <c r="B63" s="18" t="s">
        <v>232</v>
      </c>
      <c r="C63" s="19" t="s">
        <v>97</v>
      </c>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4"/>
      <c r="IA63" s="14">
        <v>1.5</v>
      </c>
      <c r="IB63" s="14" t="s">
        <v>232</v>
      </c>
      <c r="IC63" s="14" t="s">
        <v>97</v>
      </c>
      <c r="IE63" s="15"/>
      <c r="IF63" s="15"/>
      <c r="IG63" s="15"/>
      <c r="IH63" s="15"/>
      <c r="II63" s="15"/>
    </row>
    <row r="64" spans="1:243" s="14" customFormat="1" ht="110.25">
      <c r="A64" s="67">
        <v>1.51</v>
      </c>
      <c r="B64" s="18" t="s">
        <v>267</v>
      </c>
      <c r="C64" s="19" t="s">
        <v>98</v>
      </c>
      <c r="D64" s="19">
        <v>42</v>
      </c>
      <c r="E64" s="20" t="s">
        <v>214</v>
      </c>
      <c r="F64" s="21">
        <v>820.34</v>
      </c>
      <c r="G64" s="22"/>
      <c r="H64" s="22"/>
      <c r="I64" s="23" t="s">
        <v>33</v>
      </c>
      <c r="J64" s="24">
        <f t="shared" si="1"/>
        <v>1</v>
      </c>
      <c r="K64" s="22" t="s">
        <v>34</v>
      </c>
      <c r="L64" s="22" t="s">
        <v>4</v>
      </c>
      <c r="M64" s="25"/>
      <c r="N64" s="22"/>
      <c r="O64" s="22"/>
      <c r="P64" s="26"/>
      <c r="Q64" s="22"/>
      <c r="R64" s="22"/>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7">
        <f t="shared" si="0"/>
        <v>34454</v>
      </c>
      <c r="BB64" s="28">
        <f t="shared" si="2"/>
        <v>34454</v>
      </c>
      <c r="BC64" s="29" t="str">
        <f t="shared" si="3"/>
        <v>INR  Thirty Four Thousand Four Hundred &amp; Fifty Four  Only</v>
      </c>
      <c r="IA64" s="14">
        <v>1.51</v>
      </c>
      <c r="IB64" s="14" t="s">
        <v>267</v>
      </c>
      <c r="IC64" s="14" t="s">
        <v>98</v>
      </c>
      <c r="ID64" s="14">
        <v>42</v>
      </c>
      <c r="IE64" s="15" t="s">
        <v>214</v>
      </c>
      <c r="IF64" s="15"/>
      <c r="IG64" s="15"/>
      <c r="IH64" s="15"/>
      <c r="II64" s="15"/>
    </row>
    <row r="65" spans="1:243" s="14" customFormat="1" ht="141.75">
      <c r="A65" s="64">
        <v>1.52</v>
      </c>
      <c r="B65" s="18" t="s">
        <v>330</v>
      </c>
      <c r="C65" s="19" t="s">
        <v>99</v>
      </c>
      <c r="D65" s="19">
        <v>6</v>
      </c>
      <c r="E65" s="20" t="s">
        <v>214</v>
      </c>
      <c r="F65" s="21">
        <v>822.88</v>
      </c>
      <c r="G65" s="22"/>
      <c r="H65" s="22"/>
      <c r="I65" s="23" t="s">
        <v>33</v>
      </c>
      <c r="J65" s="24">
        <f t="shared" si="1"/>
        <v>1</v>
      </c>
      <c r="K65" s="22" t="s">
        <v>34</v>
      </c>
      <c r="L65" s="22" t="s">
        <v>4</v>
      </c>
      <c r="M65" s="25"/>
      <c r="N65" s="22"/>
      <c r="O65" s="22"/>
      <c r="P65" s="26"/>
      <c r="Q65" s="22"/>
      <c r="R65" s="22"/>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7">
        <f t="shared" si="0"/>
        <v>4937</v>
      </c>
      <c r="BB65" s="28">
        <f t="shared" si="2"/>
        <v>4937</v>
      </c>
      <c r="BC65" s="29" t="str">
        <f t="shared" si="3"/>
        <v>INR  Four Thousand Nine Hundred &amp; Thirty Seven  Only</v>
      </c>
      <c r="IA65" s="14">
        <v>1.52</v>
      </c>
      <c r="IB65" s="14" t="s">
        <v>330</v>
      </c>
      <c r="IC65" s="14" t="s">
        <v>99</v>
      </c>
      <c r="ID65" s="14">
        <v>6</v>
      </c>
      <c r="IE65" s="15" t="s">
        <v>214</v>
      </c>
      <c r="IF65" s="15"/>
      <c r="IG65" s="15"/>
      <c r="IH65" s="15"/>
      <c r="II65" s="15"/>
    </row>
    <row r="66" spans="1:243" s="14" customFormat="1" ht="15.75">
      <c r="A66" s="67">
        <v>1.53</v>
      </c>
      <c r="B66" s="18" t="s">
        <v>329</v>
      </c>
      <c r="C66" s="19" t="s">
        <v>100</v>
      </c>
      <c r="D66" s="72"/>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4"/>
      <c r="IA66" s="14">
        <v>1.53</v>
      </c>
      <c r="IB66" s="14" t="s">
        <v>329</v>
      </c>
      <c r="IC66" s="14" t="s">
        <v>100</v>
      </c>
      <c r="IE66" s="15"/>
      <c r="IF66" s="15"/>
      <c r="IG66" s="15"/>
      <c r="IH66" s="15"/>
      <c r="II66" s="15"/>
    </row>
    <row r="67" spans="1:243" s="14" customFormat="1" ht="15.75">
      <c r="A67" s="64">
        <v>1.54</v>
      </c>
      <c r="B67" s="18" t="s">
        <v>233</v>
      </c>
      <c r="C67" s="19" t="s">
        <v>101</v>
      </c>
      <c r="D67" s="72"/>
      <c r="E67" s="73"/>
      <c r="F67" s="73"/>
      <c r="G67" s="73"/>
      <c r="H67" s="73"/>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4"/>
      <c r="IA67" s="14">
        <v>1.54</v>
      </c>
      <c r="IB67" s="14" t="s">
        <v>233</v>
      </c>
      <c r="IC67" s="14" t="s">
        <v>101</v>
      </c>
      <c r="IE67" s="15"/>
      <c r="IF67" s="15"/>
      <c r="IG67" s="15"/>
      <c r="IH67" s="15"/>
      <c r="II67" s="15"/>
    </row>
    <row r="68" spans="1:243" s="14" customFormat="1" ht="31.5">
      <c r="A68" s="67">
        <v>1.55</v>
      </c>
      <c r="B68" s="18" t="s">
        <v>235</v>
      </c>
      <c r="C68" s="19" t="s">
        <v>102</v>
      </c>
      <c r="D68" s="72"/>
      <c r="E68" s="73"/>
      <c r="F68" s="73"/>
      <c r="G68" s="73"/>
      <c r="H68" s="73"/>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4"/>
      <c r="IA68" s="14">
        <v>1.55</v>
      </c>
      <c r="IB68" s="14" t="s">
        <v>235</v>
      </c>
      <c r="IC68" s="14" t="s">
        <v>102</v>
      </c>
      <c r="IE68" s="15"/>
      <c r="IF68" s="15"/>
      <c r="IG68" s="15"/>
      <c r="IH68" s="15"/>
      <c r="II68" s="15"/>
    </row>
    <row r="69" spans="1:243" s="14" customFormat="1" ht="47.25">
      <c r="A69" s="64">
        <v>1.56</v>
      </c>
      <c r="B69" s="18" t="s">
        <v>234</v>
      </c>
      <c r="C69" s="19" t="s">
        <v>103</v>
      </c>
      <c r="D69" s="19">
        <v>3522</v>
      </c>
      <c r="E69" s="20" t="s">
        <v>214</v>
      </c>
      <c r="F69" s="21">
        <v>297.33</v>
      </c>
      <c r="G69" s="22"/>
      <c r="H69" s="22"/>
      <c r="I69" s="23" t="s">
        <v>33</v>
      </c>
      <c r="J69" s="24">
        <f t="shared" si="1"/>
        <v>1</v>
      </c>
      <c r="K69" s="22" t="s">
        <v>34</v>
      </c>
      <c r="L69" s="22" t="s">
        <v>4</v>
      </c>
      <c r="M69" s="25"/>
      <c r="N69" s="22"/>
      <c r="O69" s="22"/>
      <c r="P69" s="26"/>
      <c r="Q69" s="22"/>
      <c r="R69" s="22"/>
      <c r="S69" s="26"/>
      <c r="T69" s="26"/>
      <c r="U69" s="26"/>
      <c r="V69" s="26"/>
      <c r="W69" s="26"/>
      <c r="X69" s="26"/>
      <c r="Y69" s="26"/>
      <c r="Z69" s="26"/>
      <c r="AA69" s="26"/>
      <c r="AB69" s="26"/>
      <c r="AC69" s="26"/>
      <c r="AD69" s="26"/>
      <c r="AE69" s="26"/>
      <c r="AF69" s="26"/>
      <c r="AG69" s="26"/>
      <c r="AH69" s="26"/>
      <c r="AI69" s="26"/>
      <c r="AJ69" s="26"/>
      <c r="AK69" s="26"/>
      <c r="AL69" s="26"/>
      <c r="AM69" s="26"/>
      <c r="AN69" s="26"/>
      <c r="AO69" s="26"/>
      <c r="AP69" s="26"/>
      <c r="AQ69" s="26"/>
      <c r="AR69" s="26"/>
      <c r="AS69" s="26"/>
      <c r="AT69" s="26"/>
      <c r="AU69" s="26"/>
      <c r="AV69" s="26"/>
      <c r="AW69" s="26"/>
      <c r="AX69" s="26"/>
      <c r="AY69" s="26"/>
      <c r="AZ69" s="26"/>
      <c r="BA69" s="27">
        <f t="shared" si="0"/>
        <v>1047196</v>
      </c>
      <c r="BB69" s="28">
        <f t="shared" si="2"/>
        <v>1047196</v>
      </c>
      <c r="BC69" s="29" t="str">
        <f t="shared" si="3"/>
        <v>INR  Ten Lakh Forty Seven Thousand One Hundred &amp; Ninety Six  Only</v>
      </c>
      <c r="IA69" s="14">
        <v>1.56</v>
      </c>
      <c r="IB69" s="14" t="s">
        <v>234</v>
      </c>
      <c r="IC69" s="14" t="s">
        <v>103</v>
      </c>
      <c r="ID69" s="14">
        <v>3522</v>
      </c>
      <c r="IE69" s="15" t="s">
        <v>214</v>
      </c>
      <c r="IF69" s="15"/>
      <c r="IG69" s="15"/>
      <c r="IH69" s="15"/>
      <c r="II69" s="15"/>
    </row>
    <row r="70" spans="1:243" s="14" customFormat="1" ht="31.5">
      <c r="A70" s="67">
        <v>1.57</v>
      </c>
      <c r="B70" s="18" t="s">
        <v>331</v>
      </c>
      <c r="C70" s="19" t="s">
        <v>104</v>
      </c>
      <c r="D70" s="72"/>
      <c r="E70" s="73"/>
      <c r="F70" s="73"/>
      <c r="G70" s="73"/>
      <c r="H70" s="73"/>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4"/>
      <c r="IA70" s="14">
        <v>1.57</v>
      </c>
      <c r="IB70" s="14" t="s">
        <v>331</v>
      </c>
      <c r="IC70" s="14" t="s">
        <v>104</v>
      </c>
      <c r="IE70" s="15"/>
      <c r="IF70" s="15"/>
      <c r="IG70" s="15"/>
      <c r="IH70" s="15"/>
      <c r="II70" s="15"/>
    </row>
    <row r="71" spans="1:243" s="14" customFormat="1" ht="31.5">
      <c r="A71" s="64">
        <v>1.58</v>
      </c>
      <c r="B71" s="18" t="s">
        <v>268</v>
      </c>
      <c r="C71" s="19" t="s">
        <v>105</v>
      </c>
      <c r="D71" s="19">
        <v>3.5</v>
      </c>
      <c r="E71" s="20" t="s">
        <v>214</v>
      </c>
      <c r="F71" s="21">
        <v>316.79</v>
      </c>
      <c r="G71" s="22"/>
      <c r="H71" s="22"/>
      <c r="I71" s="23" t="s">
        <v>33</v>
      </c>
      <c r="J71" s="24">
        <f t="shared" si="1"/>
        <v>1</v>
      </c>
      <c r="K71" s="22" t="s">
        <v>34</v>
      </c>
      <c r="L71" s="22" t="s">
        <v>4</v>
      </c>
      <c r="M71" s="25"/>
      <c r="N71" s="22"/>
      <c r="O71" s="22"/>
      <c r="P71" s="26"/>
      <c r="Q71" s="22"/>
      <c r="R71" s="22"/>
      <c r="S71" s="26"/>
      <c r="T71" s="26"/>
      <c r="U71" s="26"/>
      <c r="V71" s="26"/>
      <c r="W71" s="26"/>
      <c r="X71" s="26"/>
      <c r="Y71" s="26"/>
      <c r="Z71" s="26"/>
      <c r="AA71" s="26"/>
      <c r="AB71" s="26"/>
      <c r="AC71" s="26"/>
      <c r="AD71" s="26"/>
      <c r="AE71" s="26"/>
      <c r="AF71" s="26"/>
      <c r="AG71" s="26"/>
      <c r="AH71" s="26"/>
      <c r="AI71" s="26"/>
      <c r="AJ71" s="26"/>
      <c r="AK71" s="26"/>
      <c r="AL71" s="26"/>
      <c r="AM71" s="26"/>
      <c r="AN71" s="26"/>
      <c r="AO71" s="26"/>
      <c r="AP71" s="26"/>
      <c r="AQ71" s="26"/>
      <c r="AR71" s="26"/>
      <c r="AS71" s="26"/>
      <c r="AT71" s="26"/>
      <c r="AU71" s="26"/>
      <c r="AV71" s="26"/>
      <c r="AW71" s="26"/>
      <c r="AX71" s="26"/>
      <c r="AY71" s="26"/>
      <c r="AZ71" s="26"/>
      <c r="BA71" s="27">
        <f t="shared" si="0"/>
        <v>1109</v>
      </c>
      <c r="BB71" s="28">
        <f t="shared" si="2"/>
        <v>1109</v>
      </c>
      <c r="BC71" s="29" t="str">
        <f t="shared" si="3"/>
        <v>INR  One Thousand One Hundred &amp; Nine  Only</v>
      </c>
      <c r="IA71" s="14">
        <v>1.58</v>
      </c>
      <c r="IB71" s="14" t="s">
        <v>268</v>
      </c>
      <c r="IC71" s="14" t="s">
        <v>105</v>
      </c>
      <c r="ID71" s="14">
        <v>3.5</v>
      </c>
      <c r="IE71" s="15" t="s">
        <v>214</v>
      </c>
      <c r="IF71" s="15"/>
      <c r="IG71" s="15"/>
      <c r="IH71" s="15"/>
      <c r="II71" s="15"/>
    </row>
    <row r="72" spans="1:243" s="14" customFormat="1" ht="63">
      <c r="A72" s="67">
        <v>1.59</v>
      </c>
      <c r="B72" s="18" t="s">
        <v>236</v>
      </c>
      <c r="C72" s="19" t="s">
        <v>106</v>
      </c>
      <c r="D72" s="72"/>
      <c r="E72" s="73"/>
      <c r="F72" s="73"/>
      <c r="G72" s="73"/>
      <c r="H72" s="73"/>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4"/>
      <c r="IA72" s="14">
        <v>1.59</v>
      </c>
      <c r="IB72" s="14" t="s">
        <v>236</v>
      </c>
      <c r="IC72" s="14" t="s">
        <v>106</v>
      </c>
      <c r="IE72" s="15"/>
      <c r="IF72" s="15"/>
      <c r="IG72" s="15"/>
      <c r="IH72" s="15"/>
      <c r="II72" s="15"/>
    </row>
    <row r="73" spans="1:243" s="14" customFormat="1" ht="31.5">
      <c r="A73" s="64">
        <v>1.6</v>
      </c>
      <c r="B73" s="18" t="s">
        <v>237</v>
      </c>
      <c r="C73" s="19" t="s">
        <v>107</v>
      </c>
      <c r="D73" s="19">
        <v>210</v>
      </c>
      <c r="E73" s="20" t="s">
        <v>214</v>
      </c>
      <c r="F73" s="21">
        <v>81.32</v>
      </c>
      <c r="G73" s="22"/>
      <c r="H73" s="22"/>
      <c r="I73" s="23" t="s">
        <v>33</v>
      </c>
      <c r="J73" s="24">
        <f t="shared" si="1"/>
        <v>1</v>
      </c>
      <c r="K73" s="22" t="s">
        <v>34</v>
      </c>
      <c r="L73" s="22" t="s">
        <v>4</v>
      </c>
      <c r="M73" s="25"/>
      <c r="N73" s="22"/>
      <c r="O73" s="22"/>
      <c r="P73" s="26"/>
      <c r="Q73" s="22"/>
      <c r="R73" s="22"/>
      <c r="S73" s="26"/>
      <c r="T73" s="26"/>
      <c r="U73" s="26"/>
      <c r="V73" s="26"/>
      <c r="W73" s="26"/>
      <c r="X73" s="26"/>
      <c r="Y73" s="26"/>
      <c r="Z73" s="26"/>
      <c r="AA73" s="26"/>
      <c r="AB73" s="26"/>
      <c r="AC73" s="26"/>
      <c r="AD73" s="26"/>
      <c r="AE73" s="26"/>
      <c r="AF73" s="26"/>
      <c r="AG73" s="26"/>
      <c r="AH73" s="26"/>
      <c r="AI73" s="26"/>
      <c r="AJ73" s="26"/>
      <c r="AK73" s="26"/>
      <c r="AL73" s="26"/>
      <c r="AM73" s="26"/>
      <c r="AN73" s="26"/>
      <c r="AO73" s="26"/>
      <c r="AP73" s="26"/>
      <c r="AQ73" s="26"/>
      <c r="AR73" s="26"/>
      <c r="AS73" s="26"/>
      <c r="AT73" s="26"/>
      <c r="AU73" s="26"/>
      <c r="AV73" s="26"/>
      <c r="AW73" s="26"/>
      <c r="AX73" s="26"/>
      <c r="AY73" s="26"/>
      <c r="AZ73" s="26"/>
      <c r="BA73" s="27">
        <f t="shared" si="0"/>
        <v>17077</v>
      </c>
      <c r="BB73" s="28">
        <f t="shared" si="2"/>
        <v>17077</v>
      </c>
      <c r="BC73" s="29" t="str">
        <f t="shared" si="3"/>
        <v>INR  Seventeen Thousand  &amp;Seventy Seven  Only</v>
      </c>
      <c r="IA73" s="14">
        <v>1.6</v>
      </c>
      <c r="IB73" s="14" t="s">
        <v>237</v>
      </c>
      <c r="IC73" s="14" t="s">
        <v>107</v>
      </c>
      <c r="ID73" s="14">
        <v>210</v>
      </c>
      <c r="IE73" s="15" t="s">
        <v>214</v>
      </c>
      <c r="IF73" s="15"/>
      <c r="IG73" s="15"/>
      <c r="IH73" s="15"/>
      <c r="II73" s="15"/>
    </row>
    <row r="74" spans="1:243" s="14" customFormat="1" ht="31.5">
      <c r="A74" s="67">
        <v>1.61</v>
      </c>
      <c r="B74" s="18" t="s">
        <v>269</v>
      </c>
      <c r="C74" s="19" t="s">
        <v>108</v>
      </c>
      <c r="D74" s="72"/>
      <c r="E74" s="73"/>
      <c r="F74" s="73"/>
      <c r="G74" s="73"/>
      <c r="H74" s="73"/>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4"/>
      <c r="IA74" s="14">
        <v>1.61</v>
      </c>
      <c r="IB74" s="14" t="s">
        <v>269</v>
      </c>
      <c r="IC74" s="14" t="s">
        <v>108</v>
      </c>
      <c r="IE74" s="15"/>
      <c r="IF74" s="15"/>
      <c r="IG74" s="15"/>
      <c r="IH74" s="15"/>
      <c r="II74" s="15"/>
    </row>
    <row r="75" spans="1:243" s="14" customFormat="1" ht="47.25">
      <c r="A75" s="64">
        <v>1.62</v>
      </c>
      <c r="B75" s="18" t="s">
        <v>270</v>
      </c>
      <c r="C75" s="19" t="s">
        <v>109</v>
      </c>
      <c r="D75" s="19">
        <v>3522</v>
      </c>
      <c r="E75" s="20" t="s">
        <v>214</v>
      </c>
      <c r="F75" s="21">
        <v>146.3</v>
      </c>
      <c r="G75" s="22"/>
      <c r="H75" s="22"/>
      <c r="I75" s="23" t="s">
        <v>33</v>
      </c>
      <c r="J75" s="24">
        <f t="shared" si="1"/>
        <v>1</v>
      </c>
      <c r="K75" s="22" t="s">
        <v>34</v>
      </c>
      <c r="L75" s="22" t="s">
        <v>4</v>
      </c>
      <c r="M75" s="25"/>
      <c r="N75" s="22"/>
      <c r="O75" s="22"/>
      <c r="P75" s="26"/>
      <c r="Q75" s="22"/>
      <c r="R75" s="22"/>
      <c r="S75" s="26"/>
      <c r="T75" s="26"/>
      <c r="U75" s="26"/>
      <c r="V75" s="26"/>
      <c r="W75" s="26"/>
      <c r="X75" s="26"/>
      <c r="Y75" s="26"/>
      <c r="Z75" s="26"/>
      <c r="AA75" s="26"/>
      <c r="AB75" s="26"/>
      <c r="AC75" s="26"/>
      <c r="AD75" s="26"/>
      <c r="AE75" s="26"/>
      <c r="AF75" s="26"/>
      <c r="AG75" s="26"/>
      <c r="AH75" s="26"/>
      <c r="AI75" s="26"/>
      <c r="AJ75" s="26"/>
      <c r="AK75" s="26"/>
      <c r="AL75" s="26"/>
      <c r="AM75" s="26"/>
      <c r="AN75" s="26"/>
      <c r="AO75" s="26"/>
      <c r="AP75" s="26"/>
      <c r="AQ75" s="26"/>
      <c r="AR75" s="26"/>
      <c r="AS75" s="26"/>
      <c r="AT75" s="26"/>
      <c r="AU75" s="26"/>
      <c r="AV75" s="26"/>
      <c r="AW75" s="26"/>
      <c r="AX75" s="26"/>
      <c r="AY75" s="26"/>
      <c r="AZ75" s="26"/>
      <c r="BA75" s="27">
        <f t="shared" si="0"/>
        <v>515269</v>
      </c>
      <c r="BB75" s="28">
        <f t="shared" si="2"/>
        <v>515269</v>
      </c>
      <c r="BC75" s="29" t="str">
        <f t="shared" si="3"/>
        <v>INR  Five Lakh Fifteen Thousand Two Hundred &amp; Sixty Nine  Only</v>
      </c>
      <c r="IA75" s="14">
        <v>1.62</v>
      </c>
      <c r="IB75" s="14" t="s">
        <v>270</v>
      </c>
      <c r="IC75" s="14" t="s">
        <v>109</v>
      </c>
      <c r="ID75" s="14">
        <v>3522</v>
      </c>
      <c r="IE75" s="15" t="s">
        <v>214</v>
      </c>
      <c r="IF75" s="15"/>
      <c r="IG75" s="15"/>
      <c r="IH75" s="15"/>
      <c r="II75" s="15"/>
    </row>
    <row r="76" spans="1:243" s="14" customFormat="1" ht="31.5">
      <c r="A76" s="67">
        <v>1.63</v>
      </c>
      <c r="B76" s="18" t="s">
        <v>332</v>
      </c>
      <c r="C76" s="19" t="s">
        <v>110</v>
      </c>
      <c r="D76" s="72"/>
      <c r="E76" s="73"/>
      <c r="F76" s="73"/>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4"/>
      <c r="IA76" s="14">
        <v>1.63</v>
      </c>
      <c r="IB76" s="14" t="s">
        <v>332</v>
      </c>
      <c r="IC76" s="14" t="s">
        <v>110</v>
      </c>
      <c r="IE76" s="15"/>
      <c r="IF76" s="15"/>
      <c r="IG76" s="15"/>
      <c r="IH76" s="15"/>
      <c r="II76" s="15"/>
    </row>
    <row r="77" spans="1:243" s="14" customFormat="1" ht="31.5">
      <c r="A77" s="64">
        <v>1.64</v>
      </c>
      <c r="B77" s="18" t="s">
        <v>237</v>
      </c>
      <c r="C77" s="19" t="s">
        <v>111</v>
      </c>
      <c r="D77" s="19">
        <v>8.5</v>
      </c>
      <c r="E77" s="20" t="s">
        <v>214</v>
      </c>
      <c r="F77" s="21">
        <v>115.26</v>
      </c>
      <c r="G77" s="22"/>
      <c r="H77" s="22"/>
      <c r="I77" s="23" t="s">
        <v>33</v>
      </c>
      <c r="J77" s="24">
        <f t="shared" si="1"/>
        <v>1</v>
      </c>
      <c r="K77" s="22" t="s">
        <v>34</v>
      </c>
      <c r="L77" s="22" t="s">
        <v>4</v>
      </c>
      <c r="M77" s="25"/>
      <c r="N77" s="22"/>
      <c r="O77" s="22"/>
      <c r="P77" s="26"/>
      <c r="Q77" s="22"/>
      <c r="R77" s="22"/>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7">
        <f t="shared" si="0"/>
        <v>980</v>
      </c>
      <c r="BB77" s="28">
        <f t="shared" si="2"/>
        <v>980</v>
      </c>
      <c r="BC77" s="29" t="str">
        <f t="shared" si="3"/>
        <v>INR  Nine Hundred &amp; Eighty  Only</v>
      </c>
      <c r="IA77" s="14">
        <v>1.64</v>
      </c>
      <c r="IB77" s="14" t="s">
        <v>237</v>
      </c>
      <c r="IC77" s="14" t="s">
        <v>111</v>
      </c>
      <c r="ID77" s="14">
        <v>8.5</v>
      </c>
      <c r="IE77" s="15" t="s">
        <v>214</v>
      </c>
      <c r="IF77" s="15"/>
      <c r="IG77" s="15"/>
      <c r="IH77" s="15"/>
      <c r="II77" s="15"/>
    </row>
    <row r="78" spans="1:243" s="14" customFormat="1" ht="63">
      <c r="A78" s="67">
        <v>1.65</v>
      </c>
      <c r="B78" s="18" t="s">
        <v>238</v>
      </c>
      <c r="C78" s="19" t="s">
        <v>112</v>
      </c>
      <c r="D78" s="19">
        <v>3732</v>
      </c>
      <c r="E78" s="20" t="s">
        <v>214</v>
      </c>
      <c r="F78" s="21">
        <v>108.59</v>
      </c>
      <c r="G78" s="22"/>
      <c r="H78" s="22"/>
      <c r="I78" s="23" t="s">
        <v>33</v>
      </c>
      <c r="J78" s="24">
        <f t="shared" si="1"/>
        <v>1</v>
      </c>
      <c r="K78" s="22" t="s">
        <v>34</v>
      </c>
      <c r="L78" s="22" t="s">
        <v>4</v>
      </c>
      <c r="M78" s="25"/>
      <c r="N78" s="22"/>
      <c r="O78" s="22"/>
      <c r="P78" s="26"/>
      <c r="Q78" s="22"/>
      <c r="R78" s="22"/>
      <c r="S78" s="26"/>
      <c r="T78" s="26"/>
      <c r="U78" s="26"/>
      <c r="V78" s="26"/>
      <c r="W78" s="26"/>
      <c r="X78" s="26"/>
      <c r="Y78" s="26"/>
      <c r="Z78" s="26"/>
      <c r="AA78" s="26"/>
      <c r="AB78" s="26"/>
      <c r="AC78" s="26"/>
      <c r="AD78" s="26"/>
      <c r="AE78" s="26"/>
      <c r="AF78" s="26"/>
      <c r="AG78" s="26"/>
      <c r="AH78" s="26"/>
      <c r="AI78" s="26"/>
      <c r="AJ78" s="26"/>
      <c r="AK78" s="26"/>
      <c r="AL78" s="26"/>
      <c r="AM78" s="26"/>
      <c r="AN78" s="26"/>
      <c r="AO78" s="26"/>
      <c r="AP78" s="26"/>
      <c r="AQ78" s="26"/>
      <c r="AR78" s="26"/>
      <c r="AS78" s="26"/>
      <c r="AT78" s="26"/>
      <c r="AU78" s="26"/>
      <c r="AV78" s="26"/>
      <c r="AW78" s="26"/>
      <c r="AX78" s="26"/>
      <c r="AY78" s="26"/>
      <c r="AZ78" s="26"/>
      <c r="BA78" s="27">
        <f t="shared" si="0"/>
        <v>405258</v>
      </c>
      <c r="BB78" s="28">
        <f t="shared" si="2"/>
        <v>405258</v>
      </c>
      <c r="BC78" s="29" t="str">
        <f t="shared" si="3"/>
        <v>INR  Four Lakh Five Thousand Two Hundred &amp; Fifty Eight  Only</v>
      </c>
      <c r="IA78" s="14">
        <v>1.65</v>
      </c>
      <c r="IB78" s="14" t="s">
        <v>238</v>
      </c>
      <c r="IC78" s="14" t="s">
        <v>112</v>
      </c>
      <c r="ID78" s="14">
        <v>3732</v>
      </c>
      <c r="IE78" s="15" t="s">
        <v>214</v>
      </c>
      <c r="IF78" s="15"/>
      <c r="IG78" s="15"/>
      <c r="IH78" s="15"/>
      <c r="II78" s="15"/>
    </row>
    <row r="79" spans="1:243" s="14" customFormat="1" ht="47.25">
      <c r="A79" s="64">
        <v>1.66</v>
      </c>
      <c r="B79" s="18" t="s">
        <v>333</v>
      </c>
      <c r="C79" s="19" t="s">
        <v>113</v>
      </c>
      <c r="D79" s="72"/>
      <c r="E79" s="73"/>
      <c r="F79" s="73"/>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4"/>
      <c r="IA79" s="14">
        <v>1.66</v>
      </c>
      <c r="IB79" s="14" t="s">
        <v>333</v>
      </c>
      <c r="IC79" s="14" t="s">
        <v>113</v>
      </c>
      <c r="IE79" s="15"/>
      <c r="IF79" s="15"/>
      <c r="IG79" s="15"/>
      <c r="IH79" s="15"/>
      <c r="II79" s="15"/>
    </row>
    <row r="80" spans="1:243" s="14" customFormat="1" ht="31.5">
      <c r="A80" s="67">
        <v>1.67</v>
      </c>
      <c r="B80" s="18" t="s">
        <v>334</v>
      </c>
      <c r="C80" s="19" t="s">
        <v>114</v>
      </c>
      <c r="D80" s="19">
        <v>100</v>
      </c>
      <c r="E80" s="20" t="s">
        <v>214</v>
      </c>
      <c r="F80" s="21">
        <v>49.79</v>
      </c>
      <c r="G80" s="22"/>
      <c r="H80" s="22"/>
      <c r="I80" s="23" t="s">
        <v>33</v>
      </c>
      <c r="J80" s="24">
        <f t="shared" si="1"/>
        <v>1</v>
      </c>
      <c r="K80" s="22" t="s">
        <v>34</v>
      </c>
      <c r="L80" s="22" t="s">
        <v>4</v>
      </c>
      <c r="M80" s="25"/>
      <c r="N80" s="22"/>
      <c r="O80" s="22"/>
      <c r="P80" s="26"/>
      <c r="Q80" s="22"/>
      <c r="R80" s="22"/>
      <c r="S80" s="26"/>
      <c r="T80" s="26"/>
      <c r="U80" s="26"/>
      <c r="V80" s="26"/>
      <c r="W80" s="26"/>
      <c r="X80" s="26"/>
      <c r="Y80" s="26"/>
      <c r="Z80" s="26"/>
      <c r="AA80" s="26"/>
      <c r="AB80" s="26"/>
      <c r="AC80" s="26"/>
      <c r="AD80" s="26"/>
      <c r="AE80" s="26"/>
      <c r="AF80" s="26"/>
      <c r="AG80" s="26"/>
      <c r="AH80" s="26"/>
      <c r="AI80" s="26"/>
      <c r="AJ80" s="26"/>
      <c r="AK80" s="26"/>
      <c r="AL80" s="26"/>
      <c r="AM80" s="26"/>
      <c r="AN80" s="26"/>
      <c r="AO80" s="26"/>
      <c r="AP80" s="26"/>
      <c r="AQ80" s="26"/>
      <c r="AR80" s="26"/>
      <c r="AS80" s="26"/>
      <c r="AT80" s="26"/>
      <c r="AU80" s="26"/>
      <c r="AV80" s="26"/>
      <c r="AW80" s="26"/>
      <c r="AX80" s="26"/>
      <c r="AY80" s="26"/>
      <c r="AZ80" s="26"/>
      <c r="BA80" s="27">
        <f>ROUND(total_amount_ba($B$2,$D$2,D80,F80,J80,K80,M80),0)</f>
        <v>4979</v>
      </c>
      <c r="BB80" s="28">
        <f t="shared" si="2"/>
        <v>4979</v>
      </c>
      <c r="BC80" s="29" t="str">
        <f t="shared" si="3"/>
        <v>INR  Four Thousand Nine Hundred &amp; Seventy Nine  Only</v>
      </c>
      <c r="IA80" s="14">
        <v>1.67</v>
      </c>
      <c r="IB80" s="14" t="s">
        <v>334</v>
      </c>
      <c r="IC80" s="14" t="s">
        <v>114</v>
      </c>
      <c r="ID80" s="14">
        <v>100</v>
      </c>
      <c r="IE80" s="15" t="s">
        <v>214</v>
      </c>
      <c r="IF80" s="15"/>
      <c r="IG80" s="15"/>
      <c r="IH80" s="15"/>
      <c r="II80" s="15"/>
    </row>
    <row r="81" spans="1:243" s="14" customFormat="1" ht="63">
      <c r="A81" s="64">
        <v>1.68</v>
      </c>
      <c r="B81" s="18" t="s">
        <v>271</v>
      </c>
      <c r="C81" s="19" t="s">
        <v>115</v>
      </c>
      <c r="D81" s="19">
        <v>417</v>
      </c>
      <c r="E81" s="20" t="s">
        <v>214</v>
      </c>
      <c r="F81" s="21">
        <v>18.24</v>
      </c>
      <c r="G81" s="22"/>
      <c r="H81" s="22"/>
      <c r="I81" s="23" t="s">
        <v>33</v>
      </c>
      <c r="J81" s="24">
        <f aca="true" t="shared" si="4" ref="J81:J144">IF(I81="Less(-)",-1,1)</f>
        <v>1</v>
      </c>
      <c r="K81" s="22" t="s">
        <v>34</v>
      </c>
      <c r="L81" s="22" t="s">
        <v>4</v>
      </c>
      <c r="M81" s="25"/>
      <c r="N81" s="22"/>
      <c r="O81" s="22"/>
      <c r="P81" s="26"/>
      <c r="Q81" s="22"/>
      <c r="R81" s="22"/>
      <c r="S81" s="26"/>
      <c r="T81" s="26"/>
      <c r="U81" s="26"/>
      <c r="V81" s="26"/>
      <c r="W81" s="26"/>
      <c r="X81" s="26"/>
      <c r="Y81" s="26"/>
      <c r="Z81" s="26"/>
      <c r="AA81" s="26"/>
      <c r="AB81" s="26"/>
      <c r="AC81" s="26"/>
      <c r="AD81" s="26"/>
      <c r="AE81" s="26"/>
      <c r="AF81" s="26"/>
      <c r="AG81" s="26"/>
      <c r="AH81" s="26"/>
      <c r="AI81" s="26"/>
      <c r="AJ81" s="26"/>
      <c r="AK81" s="26"/>
      <c r="AL81" s="26"/>
      <c r="AM81" s="26"/>
      <c r="AN81" s="26"/>
      <c r="AO81" s="26"/>
      <c r="AP81" s="26"/>
      <c r="AQ81" s="26"/>
      <c r="AR81" s="26"/>
      <c r="AS81" s="26"/>
      <c r="AT81" s="26"/>
      <c r="AU81" s="26"/>
      <c r="AV81" s="26"/>
      <c r="AW81" s="26"/>
      <c r="AX81" s="26"/>
      <c r="AY81" s="26"/>
      <c r="AZ81" s="26"/>
      <c r="BA81" s="27">
        <f>ROUND(total_amount_ba($B$2,$D$2,D81,F81,J81,K81,M81),0)</f>
        <v>7606</v>
      </c>
      <c r="BB81" s="28">
        <f aca="true" t="shared" si="5" ref="BB81:BB144">BA81+SUM(N81:AZ81)</f>
        <v>7606</v>
      </c>
      <c r="BC81" s="29" t="str">
        <f aca="true" t="shared" si="6" ref="BC81:BC144">SpellNumber(L81,BB81)</f>
        <v>INR  Seven Thousand Six Hundred &amp; Six  Only</v>
      </c>
      <c r="IA81" s="14">
        <v>1.68</v>
      </c>
      <c r="IB81" s="14" t="s">
        <v>271</v>
      </c>
      <c r="IC81" s="14" t="s">
        <v>115</v>
      </c>
      <c r="ID81" s="14">
        <v>417</v>
      </c>
      <c r="IE81" s="15" t="s">
        <v>214</v>
      </c>
      <c r="IF81" s="15"/>
      <c r="IG81" s="15"/>
      <c r="IH81" s="15"/>
      <c r="II81" s="15"/>
    </row>
    <row r="82" spans="1:243" s="14" customFormat="1" ht="31.5">
      <c r="A82" s="67">
        <v>1.69</v>
      </c>
      <c r="B82" s="18" t="s">
        <v>272</v>
      </c>
      <c r="C82" s="19" t="s">
        <v>116</v>
      </c>
      <c r="D82" s="72"/>
      <c r="E82" s="73"/>
      <c r="F82" s="73"/>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c r="AU82" s="73"/>
      <c r="AV82" s="73"/>
      <c r="AW82" s="73"/>
      <c r="AX82" s="73"/>
      <c r="AY82" s="73"/>
      <c r="AZ82" s="73"/>
      <c r="BA82" s="73"/>
      <c r="BB82" s="73"/>
      <c r="BC82" s="74"/>
      <c r="IA82" s="14">
        <v>1.69</v>
      </c>
      <c r="IB82" s="14" t="s">
        <v>272</v>
      </c>
      <c r="IC82" s="14" t="s">
        <v>116</v>
      </c>
      <c r="IE82" s="15"/>
      <c r="IF82" s="15"/>
      <c r="IG82" s="15"/>
      <c r="IH82" s="15"/>
      <c r="II82" s="15"/>
    </row>
    <row r="83" spans="1:243" s="14" customFormat="1" ht="34.5" customHeight="1">
      <c r="A83" s="64">
        <v>1.7</v>
      </c>
      <c r="B83" s="18" t="s">
        <v>273</v>
      </c>
      <c r="C83" s="19" t="s">
        <v>117</v>
      </c>
      <c r="D83" s="19">
        <v>15</v>
      </c>
      <c r="E83" s="20" t="s">
        <v>214</v>
      </c>
      <c r="F83" s="21">
        <v>75.89</v>
      </c>
      <c r="G83" s="22"/>
      <c r="H83" s="22"/>
      <c r="I83" s="23" t="s">
        <v>33</v>
      </c>
      <c r="J83" s="24">
        <f t="shared" si="4"/>
        <v>1</v>
      </c>
      <c r="K83" s="22" t="s">
        <v>34</v>
      </c>
      <c r="L83" s="22" t="s">
        <v>4</v>
      </c>
      <c r="M83" s="25"/>
      <c r="N83" s="22"/>
      <c r="O83" s="22"/>
      <c r="P83" s="26"/>
      <c r="Q83" s="22"/>
      <c r="R83" s="22"/>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7">
        <f>ROUND(total_amount_ba($B$2,$D$2,D83,F83,J83,K83,M83),0)</f>
        <v>1138</v>
      </c>
      <c r="BB83" s="28">
        <f t="shared" si="5"/>
        <v>1138</v>
      </c>
      <c r="BC83" s="29" t="str">
        <f t="shared" si="6"/>
        <v>INR  One Thousand One Hundred &amp; Thirty Eight  Only</v>
      </c>
      <c r="IA83" s="14">
        <v>1.7</v>
      </c>
      <c r="IB83" s="14" t="s">
        <v>273</v>
      </c>
      <c r="IC83" s="14" t="s">
        <v>117</v>
      </c>
      <c r="ID83" s="14">
        <v>15</v>
      </c>
      <c r="IE83" s="15" t="s">
        <v>214</v>
      </c>
      <c r="IF83" s="15"/>
      <c r="IG83" s="15"/>
      <c r="IH83" s="15"/>
      <c r="II83" s="15"/>
    </row>
    <row r="84" spans="1:243" s="14" customFormat="1" ht="15.75" customHeight="1">
      <c r="A84" s="67">
        <v>1.71</v>
      </c>
      <c r="B84" s="18" t="s">
        <v>274</v>
      </c>
      <c r="C84" s="19" t="s">
        <v>118</v>
      </c>
      <c r="D84" s="72"/>
      <c r="E84" s="73"/>
      <c r="F84" s="73"/>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4"/>
      <c r="IA84" s="14">
        <v>1.71</v>
      </c>
      <c r="IB84" s="14" t="s">
        <v>274</v>
      </c>
      <c r="IC84" s="14" t="s">
        <v>118</v>
      </c>
      <c r="IE84" s="15"/>
      <c r="IF84" s="15"/>
      <c r="IG84" s="15"/>
      <c r="IH84" s="15"/>
      <c r="II84" s="15"/>
    </row>
    <row r="85" spans="1:243" s="14" customFormat="1" ht="110.25" customHeight="1">
      <c r="A85" s="64">
        <v>1.72</v>
      </c>
      <c r="B85" s="18" t="s">
        <v>275</v>
      </c>
      <c r="C85" s="19" t="s">
        <v>119</v>
      </c>
      <c r="D85" s="72"/>
      <c r="E85" s="73"/>
      <c r="F85" s="73"/>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4"/>
      <c r="IA85" s="14">
        <v>1.72</v>
      </c>
      <c r="IB85" s="14" t="s">
        <v>275</v>
      </c>
      <c r="IC85" s="14" t="s">
        <v>119</v>
      </c>
      <c r="IE85" s="15"/>
      <c r="IF85" s="15"/>
      <c r="IG85" s="15"/>
      <c r="IH85" s="15"/>
      <c r="II85" s="15"/>
    </row>
    <row r="86" spans="1:243" s="14" customFormat="1" ht="31.5">
      <c r="A86" s="67">
        <v>1.73</v>
      </c>
      <c r="B86" s="18" t="s">
        <v>276</v>
      </c>
      <c r="C86" s="19" t="s">
        <v>120</v>
      </c>
      <c r="D86" s="19">
        <v>25</v>
      </c>
      <c r="E86" s="20" t="s">
        <v>214</v>
      </c>
      <c r="F86" s="21">
        <v>419.11</v>
      </c>
      <c r="G86" s="22"/>
      <c r="H86" s="22"/>
      <c r="I86" s="23" t="s">
        <v>33</v>
      </c>
      <c r="J86" s="24">
        <f t="shared" si="4"/>
        <v>1</v>
      </c>
      <c r="K86" s="22" t="s">
        <v>34</v>
      </c>
      <c r="L86" s="22" t="s">
        <v>4</v>
      </c>
      <c r="M86" s="25"/>
      <c r="N86" s="22"/>
      <c r="O86" s="22"/>
      <c r="P86" s="26"/>
      <c r="Q86" s="22"/>
      <c r="R86" s="22"/>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7">
        <f>ROUND(total_amount_ba($B$2,$D$2,D86,F86,J86,K86,M86),0)</f>
        <v>10478</v>
      </c>
      <c r="BB86" s="28">
        <f t="shared" si="5"/>
        <v>10478</v>
      </c>
      <c r="BC86" s="29" t="str">
        <f t="shared" si="6"/>
        <v>INR  Ten Thousand Four Hundred &amp; Seventy Eight  Only</v>
      </c>
      <c r="IA86" s="14">
        <v>1.73</v>
      </c>
      <c r="IB86" s="14" t="s">
        <v>276</v>
      </c>
      <c r="IC86" s="14" t="s">
        <v>120</v>
      </c>
      <c r="ID86" s="14">
        <v>25</v>
      </c>
      <c r="IE86" s="15" t="s">
        <v>214</v>
      </c>
      <c r="IF86" s="15"/>
      <c r="IG86" s="15"/>
      <c r="IH86" s="15"/>
      <c r="II86" s="15"/>
    </row>
    <row r="87" spans="1:243" s="14" customFormat="1" ht="15.75">
      <c r="A87" s="64">
        <v>1.74</v>
      </c>
      <c r="B87" s="18" t="s">
        <v>435</v>
      </c>
      <c r="C87" s="19" t="s">
        <v>121</v>
      </c>
      <c r="D87" s="72"/>
      <c r="E87" s="73"/>
      <c r="F87" s="73"/>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4"/>
      <c r="IA87" s="14">
        <v>1.74</v>
      </c>
      <c r="IB87" s="14" t="s">
        <v>435</v>
      </c>
      <c r="IC87" s="14" t="s">
        <v>121</v>
      </c>
      <c r="IE87" s="15"/>
      <c r="IF87" s="15"/>
      <c r="IG87" s="15"/>
      <c r="IH87" s="15"/>
      <c r="II87" s="15"/>
    </row>
    <row r="88" spans="1:243" s="14" customFormat="1" ht="47.25">
      <c r="A88" s="67">
        <v>1.75</v>
      </c>
      <c r="B88" s="18" t="s">
        <v>277</v>
      </c>
      <c r="C88" s="19" t="s">
        <v>122</v>
      </c>
      <c r="D88" s="72"/>
      <c r="E88" s="73"/>
      <c r="F88" s="73"/>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4"/>
      <c r="IA88" s="14">
        <v>1.75</v>
      </c>
      <c r="IB88" s="14" t="s">
        <v>277</v>
      </c>
      <c r="IC88" s="14" t="s">
        <v>122</v>
      </c>
      <c r="IE88" s="15"/>
      <c r="IF88" s="15"/>
      <c r="IG88" s="15"/>
      <c r="IH88" s="15"/>
      <c r="II88" s="15"/>
    </row>
    <row r="89" spans="1:243" s="14" customFormat="1" ht="31.5">
      <c r="A89" s="64">
        <v>1.76</v>
      </c>
      <c r="B89" s="18" t="s">
        <v>278</v>
      </c>
      <c r="C89" s="19" t="s">
        <v>123</v>
      </c>
      <c r="D89" s="19">
        <v>5</v>
      </c>
      <c r="E89" s="20" t="s">
        <v>262</v>
      </c>
      <c r="F89" s="21">
        <v>1759.84</v>
      </c>
      <c r="G89" s="22"/>
      <c r="H89" s="22"/>
      <c r="I89" s="23" t="s">
        <v>33</v>
      </c>
      <c r="J89" s="24">
        <f t="shared" si="4"/>
        <v>1</v>
      </c>
      <c r="K89" s="22" t="s">
        <v>34</v>
      </c>
      <c r="L89" s="22" t="s">
        <v>4</v>
      </c>
      <c r="M89" s="25"/>
      <c r="N89" s="22"/>
      <c r="O89" s="22"/>
      <c r="P89" s="26"/>
      <c r="Q89" s="22"/>
      <c r="R89" s="22"/>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7">
        <f>ROUND(total_amount_ba($B$2,$D$2,D89,F89,J89,K89,M89),0)</f>
        <v>8799</v>
      </c>
      <c r="BB89" s="28">
        <f t="shared" si="5"/>
        <v>8799</v>
      </c>
      <c r="BC89" s="29" t="str">
        <f t="shared" si="6"/>
        <v>INR  Eight Thousand Seven Hundred &amp; Ninety Nine  Only</v>
      </c>
      <c r="IA89" s="14">
        <v>1.76</v>
      </c>
      <c r="IB89" s="14" t="s">
        <v>278</v>
      </c>
      <c r="IC89" s="14" t="s">
        <v>123</v>
      </c>
      <c r="ID89" s="14">
        <v>5</v>
      </c>
      <c r="IE89" s="15" t="s">
        <v>262</v>
      </c>
      <c r="IF89" s="15"/>
      <c r="IG89" s="15"/>
      <c r="IH89" s="15"/>
      <c r="II89" s="15"/>
    </row>
    <row r="90" spans="1:243" s="14" customFormat="1" ht="31.5">
      <c r="A90" s="67">
        <v>1.77</v>
      </c>
      <c r="B90" s="18" t="s">
        <v>279</v>
      </c>
      <c r="C90" s="19" t="s">
        <v>124</v>
      </c>
      <c r="D90" s="19">
        <v>4.5</v>
      </c>
      <c r="E90" s="20" t="s">
        <v>262</v>
      </c>
      <c r="F90" s="21">
        <v>1086.89</v>
      </c>
      <c r="G90" s="22"/>
      <c r="H90" s="22"/>
      <c r="I90" s="23" t="s">
        <v>33</v>
      </c>
      <c r="J90" s="24">
        <f t="shared" si="4"/>
        <v>1</v>
      </c>
      <c r="K90" s="22" t="s">
        <v>34</v>
      </c>
      <c r="L90" s="22" t="s">
        <v>4</v>
      </c>
      <c r="M90" s="25"/>
      <c r="N90" s="22"/>
      <c r="O90" s="22"/>
      <c r="P90" s="26"/>
      <c r="Q90" s="22"/>
      <c r="R90" s="22"/>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7">
        <f>ROUND(total_amount_ba($B$2,$D$2,D90,F90,J90,K90,M90),0)</f>
        <v>4891</v>
      </c>
      <c r="BB90" s="28">
        <f t="shared" si="5"/>
        <v>4891</v>
      </c>
      <c r="BC90" s="29" t="str">
        <f t="shared" si="6"/>
        <v>INR  Four Thousand Eight Hundred &amp; Ninety One  Only</v>
      </c>
      <c r="IA90" s="14">
        <v>1.77</v>
      </c>
      <c r="IB90" s="14" t="s">
        <v>279</v>
      </c>
      <c r="IC90" s="14" t="s">
        <v>124</v>
      </c>
      <c r="ID90" s="14">
        <v>4.5</v>
      </c>
      <c r="IE90" s="15" t="s">
        <v>262</v>
      </c>
      <c r="IF90" s="15"/>
      <c r="IG90" s="15"/>
      <c r="IH90" s="15"/>
      <c r="II90" s="15"/>
    </row>
    <row r="91" spans="1:243" s="14" customFormat="1" ht="63">
      <c r="A91" s="64">
        <v>1.78</v>
      </c>
      <c r="B91" s="18" t="s">
        <v>335</v>
      </c>
      <c r="C91" s="19" t="s">
        <v>125</v>
      </c>
      <c r="D91" s="19">
        <v>0.3</v>
      </c>
      <c r="E91" s="20" t="s">
        <v>262</v>
      </c>
      <c r="F91" s="21">
        <v>2567.38</v>
      </c>
      <c r="G91" s="22"/>
      <c r="H91" s="22"/>
      <c r="I91" s="23" t="s">
        <v>33</v>
      </c>
      <c r="J91" s="24">
        <f t="shared" si="4"/>
        <v>1</v>
      </c>
      <c r="K91" s="22" t="s">
        <v>34</v>
      </c>
      <c r="L91" s="22" t="s">
        <v>4</v>
      </c>
      <c r="M91" s="25"/>
      <c r="N91" s="22"/>
      <c r="O91" s="22"/>
      <c r="P91" s="26"/>
      <c r="Q91" s="22"/>
      <c r="R91" s="22"/>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7">
        <f>ROUND(total_amount_ba($B$2,$D$2,D91,F91,J91,K91,M91),0)</f>
        <v>770</v>
      </c>
      <c r="BB91" s="28">
        <f t="shared" si="5"/>
        <v>770</v>
      </c>
      <c r="BC91" s="29" t="str">
        <f t="shared" si="6"/>
        <v>INR  Seven Hundred &amp; Seventy  Only</v>
      </c>
      <c r="IA91" s="14">
        <v>1.78</v>
      </c>
      <c r="IB91" s="14" t="s">
        <v>335</v>
      </c>
      <c r="IC91" s="14" t="s">
        <v>125</v>
      </c>
      <c r="ID91" s="14">
        <v>0.3</v>
      </c>
      <c r="IE91" s="15" t="s">
        <v>262</v>
      </c>
      <c r="IF91" s="15"/>
      <c r="IG91" s="15"/>
      <c r="IH91" s="15"/>
      <c r="II91" s="15"/>
    </row>
    <row r="92" spans="1:243" s="14" customFormat="1" ht="47.25" customHeight="1">
      <c r="A92" s="67">
        <v>1.79</v>
      </c>
      <c r="B92" s="18" t="s">
        <v>239</v>
      </c>
      <c r="C92" s="19" t="s">
        <v>126</v>
      </c>
      <c r="D92" s="72"/>
      <c r="E92" s="73"/>
      <c r="F92" s="73"/>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4"/>
      <c r="IA92" s="14">
        <v>1.79</v>
      </c>
      <c r="IB92" s="14" t="s">
        <v>239</v>
      </c>
      <c r="IC92" s="14" t="s">
        <v>126</v>
      </c>
      <c r="IE92" s="15"/>
      <c r="IF92" s="15"/>
      <c r="IG92" s="15"/>
      <c r="IH92" s="15"/>
      <c r="II92" s="15"/>
    </row>
    <row r="93" spans="1:243" s="14" customFormat="1" ht="31.5">
      <c r="A93" s="64">
        <v>1.8</v>
      </c>
      <c r="B93" s="18" t="s">
        <v>240</v>
      </c>
      <c r="C93" s="19" t="s">
        <v>127</v>
      </c>
      <c r="D93" s="19">
        <v>0.5</v>
      </c>
      <c r="E93" s="20" t="s">
        <v>262</v>
      </c>
      <c r="F93" s="21">
        <v>1489.22</v>
      </c>
      <c r="G93" s="22"/>
      <c r="H93" s="22"/>
      <c r="I93" s="23" t="s">
        <v>33</v>
      </c>
      <c r="J93" s="24">
        <f t="shared" si="4"/>
        <v>1</v>
      </c>
      <c r="K93" s="22" t="s">
        <v>34</v>
      </c>
      <c r="L93" s="22" t="s">
        <v>4</v>
      </c>
      <c r="M93" s="25"/>
      <c r="N93" s="22"/>
      <c r="O93" s="22"/>
      <c r="P93" s="26"/>
      <c r="Q93" s="22"/>
      <c r="R93" s="22"/>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7">
        <f>ROUND(total_amount_ba($B$2,$D$2,D93,F93,J93,K93,M93),0)</f>
        <v>745</v>
      </c>
      <c r="BB93" s="28">
        <f t="shared" si="5"/>
        <v>745</v>
      </c>
      <c r="BC93" s="29" t="str">
        <f t="shared" si="6"/>
        <v>INR  Seven Hundred &amp; Forty Five  Only</v>
      </c>
      <c r="IA93" s="14">
        <v>1.8</v>
      </c>
      <c r="IB93" s="14" t="s">
        <v>240</v>
      </c>
      <c r="IC93" s="14" t="s">
        <v>127</v>
      </c>
      <c r="ID93" s="14">
        <v>0.5</v>
      </c>
      <c r="IE93" s="15" t="s">
        <v>262</v>
      </c>
      <c r="IF93" s="15"/>
      <c r="IG93" s="15"/>
      <c r="IH93" s="15"/>
      <c r="II93" s="15"/>
    </row>
    <row r="94" spans="1:243" s="14" customFormat="1" ht="31.5">
      <c r="A94" s="67">
        <v>1.81</v>
      </c>
      <c r="B94" s="18" t="s">
        <v>336</v>
      </c>
      <c r="C94" s="19" t="s">
        <v>128</v>
      </c>
      <c r="D94" s="72"/>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4"/>
      <c r="IA94" s="14">
        <v>1.81</v>
      </c>
      <c r="IB94" s="14" t="s">
        <v>336</v>
      </c>
      <c r="IC94" s="14" t="s">
        <v>128</v>
      </c>
      <c r="IE94" s="15"/>
      <c r="IF94" s="15"/>
      <c r="IG94" s="15"/>
      <c r="IH94" s="15"/>
      <c r="II94" s="15"/>
    </row>
    <row r="95" spans="1:243" s="14" customFormat="1" ht="31.5">
      <c r="A95" s="64">
        <v>1.82</v>
      </c>
      <c r="B95" s="18" t="s">
        <v>337</v>
      </c>
      <c r="C95" s="19" t="s">
        <v>129</v>
      </c>
      <c r="D95" s="19">
        <v>9</v>
      </c>
      <c r="E95" s="20" t="s">
        <v>264</v>
      </c>
      <c r="F95" s="21">
        <v>103.73</v>
      </c>
      <c r="G95" s="22"/>
      <c r="H95" s="22"/>
      <c r="I95" s="23" t="s">
        <v>33</v>
      </c>
      <c r="J95" s="24">
        <f t="shared" si="4"/>
        <v>1</v>
      </c>
      <c r="K95" s="22" t="s">
        <v>34</v>
      </c>
      <c r="L95" s="22" t="s">
        <v>4</v>
      </c>
      <c r="M95" s="25"/>
      <c r="N95" s="22"/>
      <c r="O95" s="22"/>
      <c r="P95" s="26"/>
      <c r="Q95" s="22"/>
      <c r="R95" s="22"/>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7">
        <f>ROUND(total_amount_ba($B$2,$D$2,D95,F95,J95,K95,M95),0)</f>
        <v>934</v>
      </c>
      <c r="BB95" s="28">
        <f t="shared" si="5"/>
        <v>934</v>
      </c>
      <c r="BC95" s="29" t="str">
        <f t="shared" si="6"/>
        <v>INR  Nine Hundred &amp; Thirty Four  Only</v>
      </c>
      <c r="IA95" s="14">
        <v>1.82</v>
      </c>
      <c r="IB95" s="14" t="s">
        <v>337</v>
      </c>
      <c r="IC95" s="14" t="s">
        <v>129</v>
      </c>
      <c r="ID95" s="14">
        <v>9</v>
      </c>
      <c r="IE95" s="15" t="s">
        <v>264</v>
      </c>
      <c r="IF95" s="15"/>
      <c r="IG95" s="15"/>
      <c r="IH95" s="15"/>
      <c r="II95" s="15"/>
    </row>
    <row r="96" spans="1:243" s="14" customFormat="1" ht="47.25">
      <c r="A96" s="67">
        <v>1.83</v>
      </c>
      <c r="B96" s="18" t="s">
        <v>338</v>
      </c>
      <c r="C96" s="19" t="s">
        <v>130</v>
      </c>
      <c r="D96" s="72"/>
      <c r="E96" s="73"/>
      <c r="F96" s="73"/>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4"/>
      <c r="IA96" s="14">
        <v>1.83</v>
      </c>
      <c r="IB96" s="14" t="s">
        <v>338</v>
      </c>
      <c r="IC96" s="14" t="s">
        <v>130</v>
      </c>
      <c r="IE96" s="15"/>
      <c r="IF96" s="15"/>
      <c r="IG96" s="15"/>
      <c r="IH96" s="15"/>
      <c r="II96" s="15"/>
    </row>
    <row r="97" spans="1:243" s="14" customFormat="1" ht="47.25">
      <c r="A97" s="64">
        <v>1.84</v>
      </c>
      <c r="B97" s="18" t="s">
        <v>339</v>
      </c>
      <c r="C97" s="19" t="s">
        <v>131</v>
      </c>
      <c r="D97" s="19">
        <v>530</v>
      </c>
      <c r="E97" s="20" t="s">
        <v>214</v>
      </c>
      <c r="F97" s="21">
        <v>53.05</v>
      </c>
      <c r="G97" s="22"/>
      <c r="H97" s="22"/>
      <c r="I97" s="23" t="s">
        <v>33</v>
      </c>
      <c r="J97" s="24">
        <f t="shared" si="4"/>
        <v>1</v>
      </c>
      <c r="K97" s="22" t="s">
        <v>34</v>
      </c>
      <c r="L97" s="22" t="s">
        <v>4</v>
      </c>
      <c r="M97" s="25"/>
      <c r="N97" s="22"/>
      <c r="O97" s="22"/>
      <c r="P97" s="26"/>
      <c r="Q97" s="22"/>
      <c r="R97" s="22"/>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7">
        <f>ROUND(total_amount_ba($B$2,$D$2,D97,F97,J97,K97,M97),0)</f>
        <v>28117</v>
      </c>
      <c r="BB97" s="28">
        <f t="shared" si="5"/>
        <v>28117</v>
      </c>
      <c r="BC97" s="29" t="str">
        <f t="shared" si="6"/>
        <v>INR  Twenty Eight Thousand One Hundred &amp; Seventeen  Only</v>
      </c>
      <c r="IA97" s="14">
        <v>1.84</v>
      </c>
      <c r="IB97" s="14" t="s">
        <v>339</v>
      </c>
      <c r="IC97" s="14" t="s">
        <v>131</v>
      </c>
      <c r="ID97" s="14">
        <v>530</v>
      </c>
      <c r="IE97" s="15" t="s">
        <v>214</v>
      </c>
      <c r="IF97" s="15"/>
      <c r="IG97" s="15"/>
      <c r="IH97" s="15"/>
      <c r="II97" s="15"/>
    </row>
    <row r="98" spans="1:243" s="14" customFormat="1" ht="31.5">
      <c r="A98" s="67">
        <v>1.85</v>
      </c>
      <c r="B98" s="18" t="s">
        <v>340</v>
      </c>
      <c r="C98" s="19" t="s">
        <v>132</v>
      </c>
      <c r="D98" s="72"/>
      <c r="E98" s="73"/>
      <c r="F98" s="73"/>
      <c r="G98" s="73"/>
      <c r="H98" s="73"/>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c r="AH98" s="73"/>
      <c r="AI98" s="73"/>
      <c r="AJ98" s="73"/>
      <c r="AK98" s="73"/>
      <c r="AL98" s="73"/>
      <c r="AM98" s="73"/>
      <c r="AN98" s="73"/>
      <c r="AO98" s="73"/>
      <c r="AP98" s="73"/>
      <c r="AQ98" s="73"/>
      <c r="AR98" s="73"/>
      <c r="AS98" s="73"/>
      <c r="AT98" s="73"/>
      <c r="AU98" s="73"/>
      <c r="AV98" s="73"/>
      <c r="AW98" s="73"/>
      <c r="AX98" s="73"/>
      <c r="AY98" s="73"/>
      <c r="AZ98" s="73"/>
      <c r="BA98" s="73"/>
      <c r="BB98" s="73"/>
      <c r="BC98" s="74"/>
      <c r="IA98" s="14">
        <v>1.85</v>
      </c>
      <c r="IB98" s="14" t="s">
        <v>340</v>
      </c>
      <c r="IC98" s="14" t="s">
        <v>132</v>
      </c>
      <c r="IE98" s="15"/>
      <c r="IF98" s="15"/>
      <c r="IG98" s="15"/>
      <c r="IH98" s="15"/>
      <c r="II98" s="15"/>
    </row>
    <row r="99" spans="1:243" s="14" customFormat="1" ht="31.5">
      <c r="A99" s="64">
        <v>1.86</v>
      </c>
      <c r="B99" s="18" t="s">
        <v>341</v>
      </c>
      <c r="C99" s="19" t="s">
        <v>133</v>
      </c>
      <c r="D99" s="19">
        <v>3.5</v>
      </c>
      <c r="E99" s="20" t="s">
        <v>263</v>
      </c>
      <c r="F99" s="21">
        <v>56.38</v>
      </c>
      <c r="G99" s="22"/>
      <c r="H99" s="22"/>
      <c r="I99" s="23" t="s">
        <v>33</v>
      </c>
      <c r="J99" s="24">
        <f t="shared" si="4"/>
        <v>1</v>
      </c>
      <c r="K99" s="22" t="s">
        <v>34</v>
      </c>
      <c r="L99" s="22" t="s">
        <v>4</v>
      </c>
      <c r="M99" s="25"/>
      <c r="N99" s="22"/>
      <c r="O99" s="22"/>
      <c r="P99" s="26"/>
      <c r="Q99" s="22"/>
      <c r="R99" s="22"/>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7">
        <f>ROUND(total_amount_ba($B$2,$D$2,D99,F99,J99,K99,M99),0)</f>
        <v>197</v>
      </c>
      <c r="BB99" s="28">
        <f t="shared" si="5"/>
        <v>197</v>
      </c>
      <c r="BC99" s="29" t="str">
        <f t="shared" si="6"/>
        <v>INR  One Hundred &amp; Ninety Seven  Only</v>
      </c>
      <c r="IA99" s="14">
        <v>1.86</v>
      </c>
      <c r="IB99" s="14" t="s">
        <v>341</v>
      </c>
      <c r="IC99" s="14" t="s">
        <v>133</v>
      </c>
      <c r="ID99" s="14">
        <v>3.5</v>
      </c>
      <c r="IE99" s="15" t="s">
        <v>263</v>
      </c>
      <c r="IF99" s="15"/>
      <c r="IG99" s="15"/>
      <c r="IH99" s="15"/>
      <c r="II99" s="15"/>
    </row>
    <row r="100" spans="1:243" s="14" customFormat="1" ht="47.25">
      <c r="A100" s="67">
        <v>1.87</v>
      </c>
      <c r="B100" s="18" t="s">
        <v>280</v>
      </c>
      <c r="C100" s="19" t="s">
        <v>134</v>
      </c>
      <c r="D100" s="19">
        <v>3762</v>
      </c>
      <c r="E100" s="20" t="s">
        <v>214</v>
      </c>
      <c r="F100" s="21">
        <v>39.5</v>
      </c>
      <c r="G100" s="22"/>
      <c r="H100" s="22"/>
      <c r="I100" s="23" t="s">
        <v>33</v>
      </c>
      <c r="J100" s="24">
        <f t="shared" si="4"/>
        <v>1</v>
      </c>
      <c r="K100" s="22" t="s">
        <v>34</v>
      </c>
      <c r="L100" s="22" t="s">
        <v>4</v>
      </c>
      <c r="M100" s="25"/>
      <c r="N100" s="22"/>
      <c r="O100" s="22"/>
      <c r="P100" s="26"/>
      <c r="Q100" s="22"/>
      <c r="R100" s="22"/>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7">
        <f>ROUND(total_amount_ba($B$2,$D$2,D100,F100,J100,K100,M100),0)</f>
        <v>148599</v>
      </c>
      <c r="BB100" s="28">
        <f t="shared" si="5"/>
        <v>148599</v>
      </c>
      <c r="BC100" s="29" t="str">
        <f t="shared" si="6"/>
        <v>INR  One Lakh Forty Eight Thousand Five Hundred &amp; Ninety Nine  Only</v>
      </c>
      <c r="IA100" s="14">
        <v>1.87</v>
      </c>
      <c r="IB100" s="14" t="s">
        <v>280</v>
      </c>
      <c r="IC100" s="14" t="s">
        <v>134</v>
      </c>
      <c r="ID100" s="14">
        <v>3762</v>
      </c>
      <c r="IE100" s="15" t="s">
        <v>214</v>
      </c>
      <c r="IF100" s="15"/>
      <c r="IG100" s="15"/>
      <c r="IH100" s="15"/>
      <c r="II100" s="15"/>
    </row>
    <row r="101" spans="1:243" s="14" customFormat="1" ht="78.75">
      <c r="A101" s="64">
        <v>1.88</v>
      </c>
      <c r="B101" s="18" t="s">
        <v>342</v>
      </c>
      <c r="C101" s="19" t="s">
        <v>135</v>
      </c>
      <c r="D101" s="19">
        <v>65</v>
      </c>
      <c r="E101" s="20" t="s">
        <v>262</v>
      </c>
      <c r="F101" s="21">
        <v>192.33</v>
      </c>
      <c r="G101" s="22"/>
      <c r="H101" s="22"/>
      <c r="I101" s="23" t="s">
        <v>33</v>
      </c>
      <c r="J101" s="24">
        <f t="shared" si="4"/>
        <v>1</v>
      </c>
      <c r="K101" s="22" t="s">
        <v>34</v>
      </c>
      <c r="L101" s="22" t="s">
        <v>4</v>
      </c>
      <c r="M101" s="25"/>
      <c r="N101" s="22"/>
      <c r="O101" s="22"/>
      <c r="P101" s="26"/>
      <c r="Q101" s="22"/>
      <c r="R101" s="22"/>
      <c r="S101" s="26"/>
      <c r="T101" s="26"/>
      <c r="U101" s="26"/>
      <c r="V101" s="26"/>
      <c r="W101" s="26"/>
      <c r="X101" s="26"/>
      <c r="Y101" s="26"/>
      <c r="Z101" s="26"/>
      <c r="AA101" s="26"/>
      <c r="AB101" s="26"/>
      <c r="AC101" s="26"/>
      <c r="AD101" s="26"/>
      <c r="AE101" s="26"/>
      <c r="AF101" s="26"/>
      <c r="AG101" s="26"/>
      <c r="AH101" s="26"/>
      <c r="AI101" s="26"/>
      <c r="AJ101" s="26"/>
      <c r="AK101" s="26"/>
      <c r="AL101" s="26"/>
      <c r="AM101" s="26"/>
      <c r="AN101" s="26"/>
      <c r="AO101" s="26"/>
      <c r="AP101" s="26"/>
      <c r="AQ101" s="26"/>
      <c r="AR101" s="26"/>
      <c r="AS101" s="26"/>
      <c r="AT101" s="26"/>
      <c r="AU101" s="26"/>
      <c r="AV101" s="26"/>
      <c r="AW101" s="26"/>
      <c r="AX101" s="26"/>
      <c r="AY101" s="26"/>
      <c r="AZ101" s="26"/>
      <c r="BA101" s="27">
        <f>ROUND(total_amount_ba($B$2,$D$2,D101,F101,J101,K101,M101),0)</f>
        <v>12501</v>
      </c>
      <c r="BB101" s="28">
        <f t="shared" si="5"/>
        <v>12501</v>
      </c>
      <c r="BC101" s="29" t="str">
        <f t="shared" si="6"/>
        <v>INR  Twelve Thousand Five Hundred &amp; One  Only</v>
      </c>
      <c r="IA101" s="14">
        <v>1.88</v>
      </c>
      <c r="IB101" s="14" t="s">
        <v>342</v>
      </c>
      <c r="IC101" s="14" t="s">
        <v>135</v>
      </c>
      <c r="ID101" s="14">
        <v>65</v>
      </c>
      <c r="IE101" s="15" t="s">
        <v>262</v>
      </c>
      <c r="IF101" s="15"/>
      <c r="IG101" s="15"/>
      <c r="IH101" s="15"/>
      <c r="II101" s="15"/>
    </row>
    <row r="102" spans="1:243" s="14" customFormat="1" ht="15.75">
      <c r="A102" s="67">
        <v>1.89</v>
      </c>
      <c r="B102" s="18" t="s">
        <v>241</v>
      </c>
      <c r="C102" s="19" t="s">
        <v>136</v>
      </c>
      <c r="D102" s="72"/>
      <c r="E102" s="73"/>
      <c r="F102" s="73"/>
      <c r="G102" s="73"/>
      <c r="H102" s="73"/>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4"/>
      <c r="IA102" s="14">
        <v>1.89</v>
      </c>
      <c r="IB102" s="14" t="s">
        <v>241</v>
      </c>
      <c r="IC102" s="14" t="s">
        <v>136</v>
      </c>
      <c r="IE102" s="15"/>
      <c r="IF102" s="15"/>
      <c r="IG102" s="15"/>
      <c r="IH102" s="15"/>
      <c r="II102" s="15"/>
    </row>
    <row r="103" spans="1:243" s="14" customFormat="1" ht="94.5">
      <c r="A103" s="64">
        <v>1.9</v>
      </c>
      <c r="B103" s="18" t="s">
        <v>343</v>
      </c>
      <c r="C103" s="19" t="s">
        <v>137</v>
      </c>
      <c r="D103" s="72"/>
      <c r="E103" s="73"/>
      <c r="F103" s="73"/>
      <c r="G103" s="73"/>
      <c r="H103" s="73"/>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4"/>
      <c r="IA103" s="14">
        <v>1.9</v>
      </c>
      <c r="IB103" s="14" t="s">
        <v>343</v>
      </c>
      <c r="IC103" s="14" t="s">
        <v>137</v>
      </c>
      <c r="IE103" s="15"/>
      <c r="IF103" s="15"/>
      <c r="IG103" s="15"/>
      <c r="IH103" s="15"/>
      <c r="II103" s="15"/>
    </row>
    <row r="104" spans="1:243" s="14" customFormat="1" ht="31.5">
      <c r="A104" s="67">
        <v>1.91</v>
      </c>
      <c r="B104" s="18" t="s">
        <v>344</v>
      </c>
      <c r="C104" s="19" t="s">
        <v>138</v>
      </c>
      <c r="D104" s="19">
        <v>3</v>
      </c>
      <c r="E104" s="20" t="s">
        <v>264</v>
      </c>
      <c r="F104" s="21">
        <v>5069.14</v>
      </c>
      <c r="G104" s="22"/>
      <c r="H104" s="22"/>
      <c r="I104" s="23" t="s">
        <v>33</v>
      </c>
      <c r="J104" s="24">
        <f t="shared" si="4"/>
        <v>1</v>
      </c>
      <c r="K104" s="22" t="s">
        <v>34</v>
      </c>
      <c r="L104" s="22" t="s">
        <v>4</v>
      </c>
      <c r="M104" s="25"/>
      <c r="N104" s="22"/>
      <c r="O104" s="22"/>
      <c r="P104" s="26"/>
      <c r="Q104" s="22"/>
      <c r="R104" s="22"/>
      <c r="S104" s="26"/>
      <c r="T104" s="26"/>
      <c r="U104" s="26"/>
      <c r="V104" s="26"/>
      <c r="W104" s="26"/>
      <c r="X104" s="26"/>
      <c r="Y104" s="26"/>
      <c r="Z104" s="26"/>
      <c r="AA104" s="26"/>
      <c r="AB104" s="26"/>
      <c r="AC104" s="26"/>
      <c r="AD104" s="26"/>
      <c r="AE104" s="26"/>
      <c r="AF104" s="26"/>
      <c r="AG104" s="26"/>
      <c r="AH104" s="26"/>
      <c r="AI104" s="26"/>
      <c r="AJ104" s="26"/>
      <c r="AK104" s="26"/>
      <c r="AL104" s="26"/>
      <c r="AM104" s="26"/>
      <c r="AN104" s="26"/>
      <c r="AO104" s="26"/>
      <c r="AP104" s="26"/>
      <c r="AQ104" s="26"/>
      <c r="AR104" s="26"/>
      <c r="AS104" s="26"/>
      <c r="AT104" s="26"/>
      <c r="AU104" s="26"/>
      <c r="AV104" s="26"/>
      <c r="AW104" s="26"/>
      <c r="AX104" s="26"/>
      <c r="AY104" s="26"/>
      <c r="AZ104" s="26"/>
      <c r="BA104" s="27">
        <f>ROUND(total_amount_ba($B$2,$D$2,D104,F104,J104,K104,M104),0)</f>
        <v>15207</v>
      </c>
      <c r="BB104" s="28">
        <f t="shared" si="5"/>
        <v>15207</v>
      </c>
      <c r="BC104" s="29" t="str">
        <f t="shared" si="6"/>
        <v>INR  Fifteen Thousand Two Hundred &amp; Seven  Only</v>
      </c>
      <c r="IA104" s="14">
        <v>1.91</v>
      </c>
      <c r="IB104" s="14" t="s">
        <v>344</v>
      </c>
      <c r="IC104" s="14" t="s">
        <v>138</v>
      </c>
      <c r="ID104" s="14">
        <v>3</v>
      </c>
      <c r="IE104" s="15" t="s">
        <v>264</v>
      </c>
      <c r="IF104" s="15"/>
      <c r="IG104" s="15"/>
      <c r="IH104" s="15"/>
      <c r="II104" s="15"/>
    </row>
    <row r="105" spans="1:243" s="14" customFormat="1" ht="63">
      <c r="A105" s="64">
        <v>1.92</v>
      </c>
      <c r="B105" s="18" t="s">
        <v>345</v>
      </c>
      <c r="C105" s="19" t="s">
        <v>139</v>
      </c>
      <c r="D105" s="72"/>
      <c r="E105" s="73"/>
      <c r="F105" s="73"/>
      <c r="G105" s="73"/>
      <c r="H105" s="73"/>
      <c r="I105" s="73"/>
      <c r="J105" s="73"/>
      <c r="K105" s="73"/>
      <c r="L105" s="73"/>
      <c r="M105" s="73"/>
      <c r="N105" s="73"/>
      <c r="O105" s="73"/>
      <c r="P105" s="73"/>
      <c r="Q105" s="73"/>
      <c r="R105" s="73"/>
      <c r="S105" s="73"/>
      <c r="T105" s="73"/>
      <c r="U105" s="73"/>
      <c r="V105" s="73"/>
      <c r="W105" s="73"/>
      <c r="X105" s="73"/>
      <c r="Y105" s="73"/>
      <c r="Z105" s="73"/>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c r="AX105" s="73"/>
      <c r="AY105" s="73"/>
      <c r="AZ105" s="73"/>
      <c r="BA105" s="73"/>
      <c r="BB105" s="73"/>
      <c r="BC105" s="74"/>
      <c r="IA105" s="14">
        <v>1.92</v>
      </c>
      <c r="IB105" s="14" t="s">
        <v>345</v>
      </c>
      <c r="IC105" s="14" t="s">
        <v>139</v>
      </c>
      <c r="IE105" s="15"/>
      <c r="IF105" s="15"/>
      <c r="IG105" s="15"/>
      <c r="IH105" s="15"/>
      <c r="II105" s="15"/>
    </row>
    <row r="106" spans="1:243" s="14" customFormat="1" ht="15.75">
      <c r="A106" s="67">
        <v>1.93</v>
      </c>
      <c r="B106" s="18" t="s">
        <v>346</v>
      </c>
      <c r="C106" s="19" t="s">
        <v>140</v>
      </c>
      <c r="D106" s="72"/>
      <c r="E106" s="73"/>
      <c r="F106" s="73"/>
      <c r="G106" s="73"/>
      <c r="H106" s="73"/>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4"/>
      <c r="IA106" s="14">
        <v>1.93</v>
      </c>
      <c r="IB106" s="14" t="s">
        <v>346</v>
      </c>
      <c r="IC106" s="14" t="s">
        <v>140</v>
      </c>
      <c r="IE106" s="15"/>
      <c r="IF106" s="15"/>
      <c r="IG106" s="15"/>
      <c r="IH106" s="15"/>
      <c r="II106" s="15"/>
    </row>
    <row r="107" spans="1:243" s="14" customFormat="1" ht="31.5">
      <c r="A107" s="64">
        <v>1.94</v>
      </c>
      <c r="B107" s="18" t="s">
        <v>347</v>
      </c>
      <c r="C107" s="19" t="s">
        <v>141</v>
      </c>
      <c r="D107" s="19">
        <v>1</v>
      </c>
      <c r="E107" s="20" t="s">
        <v>264</v>
      </c>
      <c r="F107" s="21">
        <v>5268.26</v>
      </c>
      <c r="G107" s="22"/>
      <c r="H107" s="22"/>
      <c r="I107" s="23" t="s">
        <v>33</v>
      </c>
      <c r="J107" s="24">
        <f t="shared" si="4"/>
        <v>1</v>
      </c>
      <c r="K107" s="22" t="s">
        <v>34</v>
      </c>
      <c r="L107" s="22" t="s">
        <v>4</v>
      </c>
      <c r="M107" s="25"/>
      <c r="N107" s="22"/>
      <c r="O107" s="22"/>
      <c r="P107" s="26"/>
      <c r="Q107" s="22"/>
      <c r="R107" s="22"/>
      <c r="S107" s="26"/>
      <c r="T107" s="26"/>
      <c r="U107" s="26"/>
      <c r="V107" s="26"/>
      <c r="W107" s="26"/>
      <c r="X107" s="26"/>
      <c r="Y107" s="26"/>
      <c r="Z107" s="26"/>
      <c r="AA107" s="26"/>
      <c r="AB107" s="26"/>
      <c r="AC107" s="26"/>
      <c r="AD107" s="26"/>
      <c r="AE107" s="26"/>
      <c r="AF107" s="26"/>
      <c r="AG107" s="26"/>
      <c r="AH107" s="26"/>
      <c r="AI107" s="26"/>
      <c r="AJ107" s="26"/>
      <c r="AK107" s="26"/>
      <c r="AL107" s="26"/>
      <c r="AM107" s="26"/>
      <c r="AN107" s="26"/>
      <c r="AO107" s="26"/>
      <c r="AP107" s="26"/>
      <c r="AQ107" s="26"/>
      <c r="AR107" s="26"/>
      <c r="AS107" s="26"/>
      <c r="AT107" s="26"/>
      <c r="AU107" s="26"/>
      <c r="AV107" s="26"/>
      <c r="AW107" s="26"/>
      <c r="AX107" s="26"/>
      <c r="AY107" s="26"/>
      <c r="AZ107" s="26"/>
      <c r="BA107" s="27">
        <f>ROUND(total_amount_ba($B$2,$D$2,D107,F107,J107,K107,M107),0)</f>
        <v>5268</v>
      </c>
      <c r="BB107" s="28">
        <f t="shared" si="5"/>
        <v>5268</v>
      </c>
      <c r="BC107" s="29" t="str">
        <f t="shared" si="6"/>
        <v>INR  Five Thousand Two Hundred &amp; Sixty Eight  Only</v>
      </c>
      <c r="IA107" s="14">
        <v>1.94</v>
      </c>
      <c r="IB107" s="14" t="s">
        <v>347</v>
      </c>
      <c r="IC107" s="14" t="s">
        <v>141</v>
      </c>
      <c r="ID107" s="14">
        <v>1</v>
      </c>
      <c r="IE107" s="15" t="s">
        <v>264</v>
      </c>
      <c r="IF107" s="15"/>
      <c r="IG107" s="15"/>
      <c r="IH107" s="15"/>
      <c r="II107" s="15"/>
    </row>
    <row r="108" spans="1:243" s="14" customFormat="1" ht="47.25">
      <c r="A108" s="67">
        <v>1.95</v>
      </c>
      <c r="B108" s="18" t="s">
        <v>348</v>
      </c>
      <c r="C108" s="19" t="s">
        <v>142</v>
      </c>
      <c r="D108" s="19">
        <v>15</v>
      </c>
      <c r="E108" s="20" t="s">
        <v>264</v>
      </c>
      <c r="F108" s="21">
        <v>777.07</v>
      </c>
      <c r="G108" s="22"/>
      <c r="H108" s="22"/>
      <c r="I108" s="23" t="s">
        <v>33</v>
      </c>
      <c r="J108" s="24">
        <f t="shared" si="4"/>
        <v>1</v>
      </c>
      <c r="K108" s="22" t="s">
        <v>34</v>
      </c>
      <c r="L108" s="22" t="s">
        <v>4</v>
      </c>
      <c r="M108" s="25"/>
      <c r="N108" s="22"/>
      <c r="O108" s="22"/>
      <c r="P108" s="26"/>
      <c r="Q108" s="22"/>
      <c r="R108" s="22"/>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26"/>
      <c r="AY108" s="26"/>
      <c r="AZ108" s="26"/>
      <c r="BA108" s="27">
        <f>ROUND(total_amount_ba($B$2,$D$2,D108,F108,J108,K108,M108),0)</f>
        <v>11656</v>
      </c>
      <c r="BB108" s="28">
        <f t="shared" si="5"/>
        <v>11656</v>
      </c>
      <c r="BC108" s="29" t="str">
        <f t="shared" si="6"/>
        <v>INR  Eleven Thousand Six Hundred &amp; Fifty Six  Only</v>
      </c>
      <c r="IA108" s="14">
        <v>1.95</v>
      </c>
      <c r="IB108" s="14" t="s">
        <v>348</v>
      </c>
      <c r="IC108" s="14" t="s">
        <v>142</v>
      </c>
      <c r="ID108" s="14">
        <v>15</v>
      </c>
      <c r="IE108" s="15" t="s">
        <v>264</v>
      </c>
      <c r="IF108" s="15"/>
      <c r="IG108" s="15"/>
      <c r="IH108" s="15"/>
      <c r="II108" s="15"/>
    </row>
    <row r="109" spans="1:243" s="14" customFormat="1" ht="63">
      <c r="A109" s="64">
        <v>1.96</v>
      </c>
      <c r="B109" s="18" t="s">
        <v>349</v>
      </c>
      <c r="C109" s="19" t="s">
        <v>143</v>
      </c>
      <c r="D109" s="19">
        <v>1</v>
      </c>
      <c r="E109" s="20" t="s">
        <v>264</v>
      </c>
      <c r="F109" s="21">
        <v>1237.31</v>
      </c>
      <c r="G109" s="22"/>
      <c r="H109" s="22"/>
      <c r="I109" s="23" t="s">
        <v>33</v>
      </c>
      <c r="J109" s="24">
        <f t="shared" si="4"/>
        <v>1</v>
      </c>
      <c r="K109" s="22" t="s">
        <v>34</v>
      </c>
      <c r="L109" s="22" t="s">
        <v>4</v>
      </c>
      <c r="M109" s="25"/>
      <c r="N109" s="22"/>
      <c r="O109" s="22"/>
      <c r="P109" s="26"/>
      <c r="Q109" s="22"/>
      <c r="R109" s="22"/>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26"/>
      <c r="AY109" s="26"/>
      <c r="AZ109" s="26"/>
      <c r="BA109" s="27">
        <f>ROUND(total_amount_ba($B$2,$D$2,D109,F109,J109,K109,M109),0)</f>
        <v>1237</v>
      </c>
      <c r="BB109" s="28">
        <f t="shared" si="5"/>
        <v>1237</v>
      </c>
      <c r="BC109" s="29" t="str">
        <f t="shared" si="6"/>
        <v>INR  One Thousand Two Hundred &amp; Thirty Seven  Only</v>
      </c>
      <c r="IA109" s="14">
        <v>1.96</v>
      </c>
      <c r="IB109" s="14" t="s">
        <v>349</v>
      </c>
      <c r="IC109" s="14" t="s">
        <v>143</v>
      </c>
      <c r="ID109" s="14">
        <v>1</v>
      </c>
      <c r="IE109" s="15" t="s">
        <v>264</v>
      </c>
      <c r="IF109" s="15"/>
      <c r="IG109" s="15"/>
      <c r="IH109" s="15"/>
      <c r="II109" s="15"/>
    </row>
    <row r="110" spans="1:243" s="14" customFormat="1" ht="63">
      <c r="A110" s="67">
        <v>1.97</v>
      </c>
      <c r="B110" s="18" t="s">
        <v>350</v>
      </c>
      <c r="C110" s="19" t="s">
        <v>144</v>
      </c>
      <c r="D110" s="72"/>
      <c r="E110" s="73"/>
      <c r="F110" s="73"/>
      <c r="G110" s="73"/>
      <c r="H110" s="73"/>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c r="AH110" s="73"/>
      <c r="AI110" s="73"/>
      <c r="AJ110" s="73"/>
      <c r="AK110" s="73"/>
      <c r="AL110" s="73"/>
      <c r="AM110" s="73"/>
      <c r="AN110" s="73"/>
      <c r="AO110" s="73"/>
      <c r="AP110" s="73"/>
      <c r="AQ110" s="73"/>
      <c r="AR110" s="73"/>
      <c r="AS110" s="73"/>
      <c r="AT110" s="73"/>
      <c r="AU110" s="73"/>
      <c r="AV110" s="73"/>
      <c r="AW110" s="73"/>
      <c r="AX110" s="73"/>
      <c r="AY110" s="73"/>
      <c r="AZ110" s="73"/>
      <c r="BA110" s="73"/>
      <c r="BB110" s="73"/>
      <c r="BC110" s="74"/>
      <c r="IA110" s="14">
        <v>1.97</v>
      </c>
      <c r="IB110" s="14" t="s">
        <v>350</v>
      </c>
      <c r="IC110" s="14" t="s">
        <v>144</v>
      </c>
      <c r="IE110" s="15"/>
      <c r="IF110" s="15"/>
      <c r="IG110" s="15"/>
      <c r="IH110" s="15"/>
      <c r="II110" s="15"/>
    </row>
    <row r="111" spans="1:243" s="14" customFormat="1" ht="31.5">
      <c r="A111" s="64">
        <v>1.98</v>
      </c>
      <c r="B111" s="18" t="s">
        <v>351</v>
      </c>
      <c r="C111" s="19" t="s">
        <v>145</v>
      </c>
      <c r="D111" s="19">
        <v>3</v>
      </c>
      <c r="E111" s="20" t="s">
        <v>264</v>
      </c>
      <c r="F111" s="21">
        <v>1593.34</v>
      </c>
      <c r="G111" s="22"/>
      <c r="H111" s="22"/>
      <c r="I111" s="23" t="s">
        <v>33</v>
      </c>
      <c r="J111" s="24">
        <f t="shared" si="4"/>
        <v>1</v>
      </c>
      <c r="K111" s="22" t="s">
        <v>34</v>
      </c>
      <c r="L111" s="22" t="s">
        <v>4</v>
      </c>
      <c r="M111" s="25"/>
      <c r="N111" s="22"/>
      <c r="O111" s="22"/>
      <c r="P111" s="26"/>
      <c r="Q111" s="22"/>
      <c r="R111" s="22"/>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26"/>
      <c r="AY111" s="26"/>
      <c r="AZ111" s="26"/>
      <c r="BA111" s="27">
        <f>ROUND(total_amount_ba($B$2,$D$2,D111,F111,J111,K111,M111),0)</f>
        <v>4780</v>
      </c>
      <c r="BB111" s="28">
        <f t="shared" si="5"/>
        <v>4780</v>
      </c>
      <c r="BC111" s="29" t="str">
        <f t="shared" si="6"/>
        <v>INR  Four Thousand Seven Hundred &amp; Eighty  Only</v>
      </c>
      <c r="IA111" s="14">
        <v>1.98</v>
      </c>
      <c r="IB111" s="14" t="s">
        <v>351</v>
      </c>
      <c r="IC111" s="14" t="s">
        <v>145</v>
      </c>
      <c r="ID111" s="14">
        <v>3</v>
      </c>
      <c r="IE111" s="15" t="s">
        <v>264</v>
      </c>
      <c r="IF111" s="15"/>
      <c r="IG111" s="15"/>
      <c r="IH111" s="15"/>
      <c r="II111" s="15"/>
    </row>
    <row r="112" spans="1:243" s="14" customFormat="1" ht="15.75">
      <c r="A112" s="67">
        <v>1.99</v>
      </c>
      <c r="B112" s="18" t="s">
        <v>281</v>
      </c>
      <c r="C112" s="19" t="s">
        <v>146</v>
      </c>
      <c r="D112" s="72"/>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3"/>
      <c r="AW112" s="73"/>
      <c r="AX112" s="73"/>
      <c r="AY112" s="73"/>
      <c r="AZ112" s="73"/>
      <c r="BA112" s="73"/>
      <c r="BB112" s="73"/>
      <c r="BC112" s="74"/>
      <c r="IA112" s="14">
        <v>1.99</v>
      </c>
      <c r="IB112" s="14" t="s">
        <v>281</v>
      </c>
      <c r="IC112" s="14" t="s">
        <v>146</v>
      </c>
      <c r="IE112" s="15"/>
      <c r="IF112" s="15"/>
      <c r="IG112" s="15"/>
      <c r="IH112" s="15"/>
      <c r="II112" s="15"/>
    </row>
    <row r="113" spans="1:243" s="14" customFormat="1" ht="31.5">
      <c r="A113" s="64">
        <v>2</v>
      </c>
      <c r="B113" s="18" t="s">
        <v>282</v>
      </c>
      <c r="C113" s="19" t="s">
        <v>147</v>
      </c>
      <c r="D113" s="19">
        <v>3</v>
      </c>
      <c r="E113" s="20" t="s">
        <v>264</v>
      </c>
      <c r="F113" s="21">
        <v>596.93</v>
      </c>
      <c r="G113" s="22"/>
      <c r="H113" s="22"/>
      <c r="I113" s="23" t="s">
        <v>33</v>
      </c>
      <c r="J113" s="24">
        <f t="shared" si="4"/>
        <v>1</v>
      </c>
      <c r="K113" s="22" t="s">
        <v>34</v>
      </c>
      <c r="L113" s="22" t="s">
        <v>4</v>
      </c>
      <c r="M113" s="25"/>
      <c r="N113" s="22"/>
      <c r="O113" s="22"/>
      <c r="P113" s="26"/>
      <c r="Q113" s="22"/>
      <c r="R113" s="22"/>
      <c r="S113" s="26"/>
      <c r="T113" s="26"/>
      <c r="U113" s="26"/>
      <c r="V113" s="26"/>
      <c r="W113" s="26"/>
      <c r="X113" s="26"/>
      <c r="Y113" s="26"/>
      <c r="Z113" s="26"/>
      <c r="AA113" s="26"/>
      <c r="AB113" s="26"/>
      <c r="AC113" s="26"/>
      <c r="AD113" s="26"/>
      <c r="AE113" s="26"/>
      <c r="AF113" s="26"/>
      <c r="AG113" s="26"/>
      <c r="AH113" s="26"/>
      <c r="AI113" s="26"/>
      <c r="AJ113" s="26"/>
      <c r="AK113" s="26"/>
      <c r="AL113" s="26"/>
      <c r="AM113" s="26"/>
      <c r="AN113" s="26"/>
      <c r="AO113" s="26"/>
      <c r="AP113" s="26"/>
      <c r="AQ113" s="26"/>
      <c r="AR113" s="26"/>
      <c r="AS113" s="26"/>
      <c r="AT113" s="26"/>
      <c r="AU113" s="26"/>
      <c r="AV113" s="26"/>
      <c r="AW113" s="26"/>
      <c r="AX113" s="26"/>
      <c r="AY113" s="26"/>
      <c r="AZ113" s="26"/>
      <c r="BA113" s="27">
        <f>ROUND(total_amount_ba($B$2,$D$2,D113,F113,J113,K113,M113),0)</f>
        <v>1791</v>
      </c>
      <c r="BB113" s="28">
        <f t="shared" si="5"/>
        <v>1791</v>
      </c>
      <c r="BC113" s="29" t="str">
        <f t="shared" si="6"/>
        <v>INR  One Thousand Seven Hundred &amp; Ninety One  Only</v>
      </c>
      <c r="IA113" s="14">
        <v>2</v>
      </c>
      <c r="IB113" s="14" t="s">
        <v>282</v>
      </c>
      <c r="IC113" s="14" t="s">
        <v>147</v>
      </c>
      <c r="ID113" s="14">
        <v>3</v>
      </c>
      <c r="IE113" s="15" t="s">
        <v>264</v>
      </c>
      <c r="IF113" s="15"/>
      <c r="IG113" s="15"/>
      <c r="IH113" s="15"/>
      <c r="II113" s="15"/>
    </row>
    <row r="114" spans="1:243" s="14" customFormat="1" ht="15.75">
      <c r="A114" s="67">
        <v>2.01</v>
      </c>
      <c r="B114" s="18" t="s">
        <v>242</v>
      </c>
      <c r="C114" s="19" t="s">
        <v>148</v>
      </c>
      <c r="D114" s="72"/>
      <c r="E114" s="73"/>
      <c r="F114" s="73"/>
      <c r="G114" s="73"/>
      <c r="H114" s="73"/>
      <c r="I114" s="73"/>
      <c r="J114" s="73"/>
      <c r="K114" s="73"/>
      <c r="L114" s="73"/>
      <c r="M114" s="73"/>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4"/>
      <c r="IA114" s="14">
        <v>2.01</v>
      </c>
      <c r="IB114" s="14" t="s">
        <v>242</v>
      </c>
      <c r="IC114" s="14" t="s">
        <v>148</v>
      </c>
      <c r="IE114" s="15"/>
      <c r="IF114" s="15"/>
      <c r="IG114" s="15"/>
      <c r="IH114" s="15"/>
      <c r="II114" s="15"/>
    </row>
    <row r="115" spans="1:243" s="14" customFormat="1" ht="15.75">
      <c r="A115" s="64">
        <v>2.02</v>
      </c>
      <c r="B115" s="18" t="s">
        <v>243</v>
      </c>
      <c r="C115" s="19" t="s">
        <v>149</v>
      </c>
      <c r="D115" s="72"/>
      <c r="E115" s="73"/>
      <c r="F115" s="73"/>
      <c r="G115" s="73"/>
      <c r="H115" s="73"/>
      <c r="I115" s="73"/>
      <c r="J115" s="73"/>
      <c r="K115" s="73"/>
      <c r="L115" s="73"/>
      <c r="M115" s="73"/>
      <c r="N115" s="73"/>
      <c r="O115" s="73"/>
      <c r="P115" s="73"/>
      <c r="Q115" s="73"/>
      <c r="R115" s="73"/>
      <c r="S115" s="73"/>
      <c r="T115" s="73"/>
      <c r="U115" s="73"/>
      <c r="V115" s="73"/>
      <c r="W115" s="73"/>
      <c r="X115" s="73"/>
      <c r="Y115" s="73"/>
      <c r="Z115" s="73"/>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4"/>
      <c r="IA115" s="14">
        <v>2.02</v>
      </c>
      <c r="IB115" s="14" t="s">
        <v>243</v>
      </c>
      <c r="IC115" s="14" t="s">
        <v>149</v>
      </c>
      <c r="IE115" s="15"/>
      <c r="IF115" s="15"/>
      <c r="IG115" s="15"/>
      <c r="IH115" s="15"/>
      <c r="II115" s="15"/>
    </row>
    <row r="116" spans="1:243" s="14" customFormat="1" ht="31.5">
      <c r="A116" s="67">
        <v>2.03</v>
      </c>
      <c r="B116" s="18" t="s">
        <v>352</v>
      </c>
      <c r="C116" s="19" t="s">
        <v>150</v>
      </c>
      <c r="D116" s="19">
        <v>42</v>
      </c>
      <c r="E116" s="20" t="s">
        <v>263</v>
      </c>
      <c r="F116" s="21">
        <v>892.63</v>
      </c>
      <c r="G116" s="22"/>
      <c r="H116" s="22"/>
      <c r="I116" s="23" t="s">
        <v>33</v>
      </c>
      <c r="J116" s="24">
        <f t="shared" si="4"/>
        <v>1</v>
      </c>
      <c r="K116" s="22" t="s">
        <v>34</v>
      </c>
      <c r="L116" s="22" t="s">
        <v>4</v>
      </c>
      <c r="M116" s="25"/>
      <c r="N116" s="22"/>
      <c r="O116" s="22"/>
      <c r="P116" s="26"/>
      <c r="Q116" s="22"/>
      <c r="R116" s="22"/>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c r="AY116" s="26"/>
      <c r="AZ116" s="26"/>
      <c r="BA116" s="27">
        <f>ROUND(total_amount_ba($B$2,$D$2,D116,F116,J116,K116,M116),0)</f>
        <v>37490</v>
      </c>
      <c r="BB116" s="28">
        <f t="shared" si="5"/>
        <v>37490</v>
      </c>
      <c r="BC116" s="29" t="str">
        <f t="shared" si="6"/>
        <v>INR  Thirty Seven Thousand Four Hundred &amp; Ninety  Only</v>
      </c>
      <c r="IA116" s="14">
        <v>2.03</v>
      </c>
      <c r="IB116" s="14" t="s">
        <v>352</v>
      </c>
      <c r="IC116" s="14" t="s">
        <v>150</v>
      </c>
      <c r="ID116" s="14">
        <v>42</v>
      </c>
      <c r="IE116" s="15" t="s">
        <v>263</v>
      </c>
      <c r="IF116" s="15"/>
      <c r="IG116" s="15"/>
      <c r="IH116" s="15"/>
      <c r="II116" s="15"/>
    </row>
    <row r="117" spans="1:243" s="14" customFormat="1" ht="15.75">
      <c r="A117" s="64">
        <v>2.04</v>
      </c>
      <c r="B117" s="18" t="s">
        <v>244</v>
      </c>
      <c r="C117" s="19" t="s">
        <v>151</v>
      </c>
      <c r="D117" s="72"/>
      <c r="E117" s="73"/>
      <c r="F117" s="73"/>
      <c r="G117" s="73"/>
      <c r="H117" s="73"/>
      <c r="I117" s="73"/>
      <c r="J117" s="73"/>
      <c r="K117" s="73"/>
      <c r="L117" s="73"/>
      <c r="M117" s="73"/>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4"/>
      <c r="IA117" s="14">
        <v>2.04</v>
      </c>
      <c r="IB117" s="14" t="s">
        <v>244</v>
      </c>
      <c r="IC117" s="14" t="s">
        <v>151</v>
      </c>
      <c r="IE117" s="15"/>
      <c r="IF117" s="15"/>
      <c r="IG117" s="15"/>
      <c r="IH117" s="15"/>
      <c r="II117" s="15"/>
    </row>
    <row r="118" spans="1:243" s="14" customFormat="1" ht="31.5">
      <c r="A118" s="67">
        <v>2.05</v>
      </c>
      <c r="B118" s="18" t="s">
        <v>352</v>
      </c>
      <c r="C118" s="19" t="s">
        <v>152</v>
      </c>
      <c r="D118" s="19">
        <v>9</v>
      </c>
      <c r="E118" s="20" t="s">
        <v>263</v>
      </c>
      <c r="F118" s="21">
        <v>816.79</v>
      </c>
      <c r="G118" s="22"/>
      <c r="H118" s="22"/>
      <c r="I118" s="23" t="s">
        <v>33</v>
      </c>
      <c r="J118" s="24">
        <f t="shared" si="4"/>
        <v>1</v>
      </c>
      <c r="K118" s="22" t="s">
        <v>34</v>
      </c>
      <c r="L118" s="22" t="s">
        <v>4</v>
      </c>
      <c r="M118" s="25"/>
      <c r="N118" s="22"/>
      <c r="O118" s="22"/>
      <c r="P118" s="26"/>
      <c r="Q118" s="22"/>
      <c r="R118" s="22"/>
      <c r="S118" s="26"/>
      <c r="T118" s="26"/>
      <c r="U118" s="26"/>
      <c r="V118" s="26"/>
      <c r="W118" s="26"/>
      <c r="X118" s="26"/>
      <c r="Y118" s="26"/>
      <c r="Z118" s="26"/>
      <c r="AA118" s="26"/>
      <c r="AB118" s="26"/>
      <c r="AC118" s="26"/>
      <c r="AD118" s="26"/>
      <c r="AE118" s="26"/>
      <c r="AF118" s="26"/>
      <c r="AG118" s="26"/>
      <c r="AH118" s="26"/>
      <c r="AI118" s="26"/>
      <c r="AJ118" s="26"/>
      <c r="AK118" s="26"/>
      <c r="AL118" s="26"/>
      <c r="AM118" s="26"/>
      <c r="AN118" s="26"/>
      <c r="AO118" s="26"/>
      <c r="AP118" s="26"/>
      <c r="AQ118" s="26"/>
      <c r="AR118" s="26"/>
      <c r="AS118" s="26"/>
      <c r="AT118" s="26"/>
      <c r="AU118" s="26"/>
      <c r="AV118" s="26"/>
      <c r="AW118" s="26"/>
      <c r="AX118" s="26"/>
      <c r="AY118" s="26"/>
      <c r="AZ118" s="26"/>
      <c r="BA118" s="27">
        <f>ROUND(total_amount_ba($B$2,$D$2,D118,F118,J118,K118,M118),0)</f>
        <v>7351</v>
      </c>
      <c r="BB118" s="28">
        <f t="shared" si="5"/>
        <v>7351</v>
      </c>
      <c r="BC118" s="29" t="str">
        <f t="shared" si="6"/>
        <v>INR  Seven Thousand Three Hundred &amp; Fifty One  Only</v>
      </c>
      <c r="IA118" s="14">
        <v>2.05</v>
      </c>
      <c r="IB118" s="14" t="s">
        <v>352</v>
      </c>
      <c r="IC118" s="14" t="s">
        <v>152</v>
      </c>
      <c r="ID118" s="14">
        <v>9</v>
      </c>
      <c r="IE118" s="15" t="s">
        <v>263</v>
      </c>
      <c r="IF118" s="15"/>
      <c r="IG118" s="15"/>
      <c r="IH118" s="15"/>
      <c r="II118" s="15"/>
    </row>
    <row r="119" spans="1:243" s="14" customFormat="1" ht="31.5">
      <c r="A119" s="64">
        <v>2.06</v>
      </c>
      <c r="B119" s="18" t="s">
        <v>353</v>
      </c>
      <c r="C119" s="19" t="s">
        <v>153</v>
      </c>
      <c r="D119" s="72"/>
      <c r="E119" s="73"/>
      <c r="F119" s="73"/>
      <c r="G119" s="73"/>
      <c r="H119" s="73"/>
      <c r="I119" s="73"/>
      <c r="J119" s="73"/>
      <c r="K119" s="73"/>
      <c r="L119" s="73"/>
      <c r="M119" s="73"/>
      <c r="N119" s="73"/>
      <c r="O119" s="73"/>
      <c r="P119" s="73"/>
      <c r="Q119" s="73"/>
      <c r="R119" s="73"/>
      <c r="S119" s="73"/>
      <c r="T119" s="73"/>
      <c r="U119" s="73"/>
      <c r="V119" s="73"/>
      <c r="W119" s="73"/>
      <c r="X119" s="73"/>
      <c r="Y119" s="73"/>
      <c r="Z119" s="7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4"/>
      <c r="IA119" s="14">
        <v>2.06</v>
      </c>
      <c r="IB119" s="14" t="s">
        <v>353</v>
      </c>
      <c r="IC119" s="14" t="s">
        <v>153</v>
      </c>
      <c r="IE119" s="15"/>
      <c r="IF119" s="15"/>
      <c r="IG119" s="15"/>
      <c r="IH119" s="15"/>
      <c r="II119" s="15"/>
    </row>
    <row r="120" spans="1:243" s="14" customFormat="1" ht="15.75">
      <c r="A120" s="67">
        <v>2.07</v>
      </c>
      <c r="B120" s="18" t="s">
        <v>243</v>
      </c>
      <c r="C120" s="19" t="s">
        <v>154</v>
      </c>
      <c r="D120" s="72"/>
      <c r="E120" s="73"/>
      <c r="F120" s="73"/>
      <c r="G120" s="73"/>
      <c r="H120" s="73"/>
      <c r="I120" s="73"/>
      <c r="J120" s="73"/>
      <c r="K120" s="73"/>
      <c r="L120" s="73"/>
      <c r="M120" s="73"/>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4"/>
      <c r="IA120" s="14">
        <v>2.07</v>
      </c>
      <c r="IB120" s="14" t="s">
        <v>243</v>
      </c>
      <c r="IC120" s="14" t="s">
        <v>154</v>
      </c>
      <c r="IE120" s="15"/>
      <c r="IF120" s="15"/>
      <c r="IG120" s="15"/>
      <c r="IH120" s="15"/>
      <c r="II120" s="15"/>
    </row>
    <row r="121" spans="1:243" s="14" customFormat="1" ht="31.5">
      <c r="A121" s="64">
        <v>2.08</v>
      </c>
      <c r="B121" s="18" t="s">
        <v>354</v>
      </c>
      <c r="C121" s="19" t="s">
        <v>155</v>
      </c>
      <c r="D121" s="19">
        <v>8</v>
      </c>
      <c r="E121" s="20" t="s">
        <v>264</v>
      </c>
      <c r="F121" s="21">
        <v>465.32</v>
      </c>
      <c r="G121" s="22"/>
      <c r="H121" s="22"/>
      <c r="I121" s="23" t="s">
        <v>33</v>
      </c>
      <c r="J121" s="24">
        <f t="shared" si="4"/>
        <v>1</v>
      </c>
      <c r="K121" s="22" t="s">
        <v>34</v>
      </c>
      <c r="L121" s="22" t="s">
        <v>4</v>
      </c>
      <c r="M121" s="25"/>
      <c r="N121" s="22"/>
      <c r="O121" s="22"/>
      <c r="P121" s="26"/>
      <c r="Q121" s="22"/>
      <c r="R121" s="22"/>
      <c r="S121" s="26"/>
      <c r="T121" s="26"/>
      <c r="U121" s="26"/>
      <c r="V121" s="26"/>
      <c r="W121" s="26"/>
      <c r="X121" s="26"/>
      <c r="Y121" s="26"/>
      <c r="Z121" s="26"/>
      <c r="AA121" s="26"/>
      <c r="AB121" s="26"/>
      <c r="AC121" s="26"/>
      <c r="AD121" s="26"/>
      <c r="AE121" s="26"/>
      <c r="AF121" s="26"/>
      <c r="AG121" s="26"/>
      <c r="AH121" s="26"/>
      <c r="AI121" s="26"/>
      <c r="AJ121" s="26"/>
      <c r="AK121" s="26"/>
      <c r="AL121" s="26"/>
      <c r="AM121" s="26"/>
      <c r="AN121" s="26"/>
      <c r="AO121" s="26"/>
      <c r="AP121" s="26"/>
      <c r="AQ121" s="26"/>
      <c r="AR121" s="26"/>
      <c r="AS121" s="26"/>
      <c r="AT121" s="26"/>
      <c r="AU121" s="26"/>
      <c r="AV121" s="26"/>
      <c r="AW121" s="26"/>
      <c r="AX121" s="26"/>
      <c r="AY121" s="26"/>
      <c r="AZ121" s="26"/>
      <c r="BA121" s="27">
        <f>ROUND(total_amount_ba($B$2,$D$2,D121,F121,J121,K121,M121),0)</f>
        <v>3723</v>
      </c>
      <c r="BB121" s="28">
        <f t="shared" si="5"/>
        <v>3723</v>
      </c>
      <c r="BC121" s="29" t="str">
        <f t="shared" si="6"/>
        <v>INR  Three Thousand Seven Hundred &amp; Twenty Three  Only</v>
      </c>
      <c r="IA121" s="14">
        <v>2.08</v>
      </c>
      <c r="IB121" s="14" t="s">
        <v>354</v>
      </c>
      <c r="IC121" s="14" t="s">
        <v>155</v>
      </c>
      <c r="ID121" s="14">
        <v>8</v>
      </c>
      <c r="IE121" s="15" t="s">
        <v>264</v>
      </c>
      <c r="IF121" s="15"/>
      <c r="IG121" s="15"/>
      <c r="IH121" s="15"/>
      <c r="II121" s="15"/>
    </row>
    <row r="122" spans="1:243" s="14" customFormat="1" ht="15.75">
      <c r="A122" s="67">
        <v>2.09</v>
      </c>
      <c r="B122" s="18" t="s">
        <v>246</v>
      </c>
      <c r="C122" s="19" t="s">
        <v>156</v>
      </c>
      <c r="D122" s="72"/>
      <c r="E122" s="73"/>
      <c r="F122" s="73"/>
      <c r="G122" s="73"/>
      <c r="H122" s="73"/>
      <c r="I122" s="73"/>
      <c r="J122" s="73"/>
      <c r="K122" s="73"/>
      <c r="L122" s="73"/>
      <c r="M122" s="73"/>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4"/>
      <c r="IA122" s="14">
        <v>2.09</v>
      </c>
      <c r="IB122" s="14" t="s">
        <v>246</v>
      </c>
      <c r="IC122" s="14" t="s">
        <v>156</v>
      </c>
      <c r="IE122" s="15"/>
      <c r="IF122" s="15"/>
      <c r="IG122" s="15"/>
      <c r="IH122" s="15"/>
      <c r="II122" s="15"/>
    </row>
    <row r="123" spans="1:243" s="14" customFormat="1" ht="15.75">
      <c r="A123" s="64">
        <v>2.1</v>
      </c>
      <c r="B123" s="18" t="s">
        <v>243</v>
      </c>
      <c r="C123" s="19" t="s">
        <v>157</v>
      </c>
      <c r="D123" s="72"/>
      <c r="E123" s="73"/>
      <c r="F123" s="73"/>
      <c r="G123" s="73"/>
      <c r="H123" s="73"/>
      <c r="I123" s="73"/>
      <c r="J123" s="73"/>
      <c r="K123" s="73"/>
      <c r="L123" s="73"/>
      <c r="M123" s="73"/>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4"/>
      <c r="IA123" s="14">
        <v>2.1</v>
      </c>
      <c r="IB123" s="14" t="s">
        <v>243</v>
      </c>
      <c r="IC123" s="14" t="s">
        <v>157</v>
      </c>
      <c r="IE123" s="15"/>
      <c r="IF123" s="15"/>
      <c r="IG123" s="15"/>
      <c r="IH123" s="15"/>
      <c r="II123" s="15"/>
    </row>
    <row r="124" spans="1:243" s="14" customFormat="1" ht="31.5">
      <c r="A124" s="67">
        <v>2.11</v>
      </c>
      <c r="B124" s="18" t="s">
        <v>354</v>
      </c>
      <c r="C124" s="19" t="s">
        <v>158</v>
      </c>
      <c r="D124" s="19">
        <v>8</v>
      </c>
      <c r="E124" s="20" t="s">
        <v>264</v>
      </c>
      <c r="F124" s="21">
        <v>362.08</v>
      </c>
      <c r="G124" s="22"/>
      <c r="H124" s="22"/>
      <c r="I124" s="23" t="s">
        <v>33</v>
      </c>
      <c r="J124" s="24">
        <f t="shared" si="4"/>
        <v>1</v>
      </c>
      <c r="K124" s="22" t="s">
        <v>34</v>
      </c>
      <c r="L124" s="22" t="s">
        <v>4</v>
      </c>
      <c r="M124" s="25"/>
      <c r="N124" s="22"/>
      <c r="O124" s="22"/>
      <c r="P124" s="26"/>
      <c r="Q124" s="22"/>
      <c r="R124" s="22"/>
      <c r="S124" s="26"/>
      <c r="T124" s="26"/>
      <c r="U124" s="26"/>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26"/>
      <c r="AY124" s="26"/>
      <c r="AZ124" s="26"/>
      <c r="BA124" s="27">
        <f>ROUND(total_amount_ba($B$2,$D$2,D124,F124,J124,K124,M124),0)</f>
        <v>2897</v>
      </c>
      <c r="BB124" s="28">
        <f t="shared" si="5"/>
        <v>2897</v>
      </c>
      <c r="BC124" s="29" t="str">
        <f t="shared" si="6"/>
        <v>INR  Two Thousand Eight Hundred &amp; Ninety Seven  Only</v>
      </c>
      <c r="IA124" s="14">
        <v>2.11</v>
      </c>
      <c r="IB124" s="14" t="s">
        <v>354</v>
      </c>
      <c r="IC124" s="14" t="s">
        <v>158</v>
      </c>
      <c r="ID124" s="14">
        <v>8</v>
      </c>
      <c r="IE124" s="15" t="s">
        <v>264</v>
      </c>
      <c r="IF124" s="15"/>
      <c r="IG124" s="15"/>
      <c r="IH124" s="15"/>
      <c r="II124" s="15"/>
    </row>
    <row r="125" spans="1:243" s="14" customFormat="1" ht="19.5" customHeight="1">
      <c r="A125" s="64">
        <v>2.12</v>
      </c>
      <c r="B125" s="18" t="s">
        <v>247</v>
      </c>
      <c r="C125" s="19" t="s">
        <v>159</v>
      </c>
      <c r="D125" s="72"/>
      <c r="E125" s="73"/>
      <c r="F125" s="73"/>
      <c r="G125" s="73"/>
      <c r="H125" s="73"/>
      <c r="I125" s="73"/>
      <c r="J125" s="73"/>
      <c r="K125" s="73"/>
      <c r="L125" s="73"/>
      <c r="M125" s="73"/>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4"/>
      <c r="IA125" s="14">
        <v>2.12</v>
      </c>
      <c r="IB125" s="14" t="s">
        <v>247</v>
      </c>
      <c r="IC125" s="14" t="s">
        <v>159</v>
      </c>
      <c r="IE125" s="15"/>
      <c r="IF125" s="15"/>
      <c r="IG125" s="15"/>
      <c r="IH125" s="15"/>
      <c r="II125" s="15"/>
    </row>
    <row r="126" spans="1:243" s="14" customFormat="1" ht="15.75">
      <c r="A126" s="67">
        <v>2.13</v>
      </c>
      <c r="B126" s="18" t="s">
        <v>215</v>
      </c>
      <c r="C126" s="19" t="s">
        <v>160</v>
      </c>
      <c r="D126" s="72"/>
      <c r="E126" s="73"/>
      <c r="F126" s="73"/>
      <c r="G126" s="73"/>
      <c r="H126" s="73"/>
      <c r="I126" s="73"/>
      <c r="J126" s="73"/>
      <c r="K126" s="73"/>
      <c r="L126" s="73"/>
      <c r="M126" s="73"/>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4"/>
      <c r="IA126" s="14">
        <v>2.13</v>
      </c>
      <c r="IB126" s="14" t="s">
        <v>215</v>
      </c>
      <c r="IC126" s="14" t="s">
        <v>160</v>
      </c>
      <c r="IE126" s="15"/>
      <c r="IF126" s="15"/>
      <c r="IG126" s="15"/>
      <c r="IH126" s="15"/>
      <c r="II126" s="15"/>
    </row>
    <row r="127" spans="1:243" s="14" customFormat="1" ht="31.5">
      <c r="A127" s="64">
        <v>2.14</v>
      </c>
      <c r="B127" s="18" t="s">
        <v>354</v>
      </c>
      <c r="C127" s="19" t="s">
        <v>161</v>
      </c>
      <c r="D127" s="19">
        <v>9</v>
      </c>
      <c r="E127" s="20" t="s">
        <v>264</v>
      </c>
      <c r="F127" s="21">
        <v>350.37</v>
      </c>
      <c r="G127" s="22"/>
      <c r="H127" s="22"/>
      <c r="I127" s="23" t="s">
        <v>33</v>
      </c>
      <c r="J127" s="24">
        <f t="shared" si="4"/>
        <v>1</v>
      </c>
      <c r="K127" s="22" t="s">
        <v>34</v>
      </c>
      <c r="L127" s="22" t="s">
        <v>4</v>
      </c>
      <c r="M127" s="25"/>
      <c r="N127" s="22"/>
      <c r="O127" s="22"/>
      <c r="P127" s="26"/>
      <c r="Q127" s="22"/>
      <c r="R127" s="22"/>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c r="AY127" s="26"/>
      <c r="AZ127" s="26"/>
      <c r="BA127" s="27">
        <f>ROUND(total_amount_ba($B$2,$D$2,D127,F127,J127,K127,M127),0)</f>
        <v>3153</v>
      </c>
      <c r="BB127" s="28">
        <f t="shared" si="5"/>
        <v>3153</v>
      </c>
      <c r="BC127" s="29" t="str">
        <f t="shared" si="6"/>
        <v>INR  Three Thousand One Hundred &amp; Fifty Three  Only</v>
      </c>
      <c r="IA127" s="14">
        <v>2.14</v>
      </c>
      <c r="IB127" s="14" t="s">
        <v>354</v>
      </c>
      <c r="IC127" s="14" t="s">
        <v>161</v>
      </c>
      <c r="ID127" s="14">
        <v>9</v>
      </c>
      <c r="IE127" s="15" t="s">
        <v>264</v>
      </c>
      <c r="IF127" s="15"/>
      <c r="IG127" s="15"/>
      <c r="IH127" s="15"/>
      <c r="II127" s="15"/>
    </row>
    <row r="128" spans="1:243" s="14" customFormat="1" ht="31.5">
      <c r="A128" s="67">
        <v>2.15</v>
      </c>
      <c r="B128" s="18" t="s">
        <v>355</v>
      </c>
      <c r="C128" s="19" t="s">
        <v>162</v>
      </c>
      <c r="D128" s="72"/>
      <c r="E128" s="73"/>
      <c r="F128" s="73"/>
      <c r="G128" s="73"/>
      <c r="H128" s="73"/>
      <c r="I128" s="73"/>
      <c r="J128" s="73"/>
      <c r="K128" s="73"/>
      <c r="L128" s="73"/>
      <c r="M128" s="73"/>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4"/>
      <c r="IA128" s="14">
        <v>2.15</v>
      </c>
      <c r="IB128" s="14" t="s">
        <v>355</v>
      </c>
      <c r="IC128" s="14" t="s">
        <v>162</v>
      </c>
      <c r="IE128" s="15"/>
      <c r="IF128" s="15"/>
      <c r="IG128" s="15"/>
      <c r="IH128" s="15"/>
      <c r="II128" s="15"/>
    </row>
    <row r="129" spans="1:243" s="14" customFormat="1" ht="34.5" customHeight="1">
      <c r="A129" s="64">
        <v>2.16</v>
      </c>
      <c r="B129" s="18" t="s">
        <v>215</v>
      </c>
      <c r="C129" s="19" t="s">
        <v>163</v>
      </c>
      <c r="D129" s="19">
        <v>58</v>
      </c>
      <c r="E129" s="20" t="s">
        <v>264</v>
      </c>
      <c r="F129" s="21">
        <v>481.94</v>
      </c>
      <c r="G129" s="22"/>
      <c r="H129" s="22"/>
      <c r="I129" s="23" t="s">
        <v>33</v>
      </c>
      <c r="J129" s="24">
        <f t="shared" si="4"/>
        <v>1</v>
      </c>
      <c r="K129" s="22" t="s">
        <v>34</v>
      </c>
      <c r="L129" s="22" t="s">
        <v>4</v>
      </c>
      <c r="M129" s="25"/>
      <c r="N129" s="22"/>
      <c r="O129" s="22"/>
      <c r="P129" s="26"/>
      <c r="Q129" s="22"/>
      <c r="R129" s="22"/>
      <c r="S129" s="26"/>
      <c r="T129" s="26"/>
      <c r="U129" s="26"/>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26"/>
      <c r="AY129" s="26"/>
      <c r="AZ129" s="26"/>
      <c r="BA129" s="27">
        <f>ROUND(total_amount_ba($B$2,$D$2,D129,F129,J129,K129,M129),0)</f>
        <v>27953</v>
      </c>
      <c r="BB129" s="28">
        <f t="shared" si="5"/>
        <v>27953</v>
      </c>
      <c r="BC129" s="29" t="str">
        <f t="shared" si="6"/>
        <v>INR  Twenty Seven Thousand Nine Hundred &amp; Fifty Three  Only</v>
      </c>
      <c r="IA129" s="14">
        <v>2.16</v>
      </c>
      <c r="IB129" s="14" t="s">
        <v>215</v>
      </c>
      <c r="IC129" s="14" t="s">
        <v>163</v>
      </c>
      <c r="ID129" s="14">
        <v>58</v>
      </c>
      <c r="IE129" s="15" t="s">
        <v>264</v>
      </c>
      <c r="IF129" s="15"/>
      <c r="IG129" s="15"/>
      <c r="IH129" s="15"/>
      <c r="II129" s="15"/>
    </row>
    <row r="130" spans="1:243" s="14" customFormat="1" ht="47.25">
      <c r="A130" s="67">
        <v>2.17</v>
      </c>
      <c r="B130" s="18" t="s">
        <v>356</v>
      </c>
      <c r="C130" s="19" t="s">
        <v>164</v>
      </c>
      <c r="D130" s="72"/>
      <c r="E130" s="73"/>
      <c r="F130" s="73"/>
      <c r="G130" s="73"/>
      <c r="H130" s="73"/>
      <c r="I130" s="73"/>
      <c r="J130" s="73"/>
      <c r="K130" s="73"/>
      <c r="L130" s="73"/>
      <c r="M130" s="73"/>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4"/>
      <c r="IA130" s="14">
        <v>2.17</v>
      </c>
      <c r="IB130" s="14" t="s">
        <v>356</v>
      </c>
      <c r="IC130" s="14" t="s">
        <v>164</v>
      </c>
      <c r="IE130" s="15"/>
      <c r="IF130" s="15"/>
      <c r="IG130" s="15"/>
      <c r="IH130" s="15"/>
      <c r="II130" s="15"/>
    </row>
    <row r="131" spans="1:243" s="14" customFormat="1" ht="15.75">
      <c r="A131" s="64">
        <v>2.18</v>
      </c>
      <c r="B131" s="18" t="s">
        <v>248</v>
      </c>
      <c r="C131" s="19" t="s">
        <v>165</v>
      </c>
      <c r="D131" s="72"/>
      <c r="E131" s="73"/>
      <c r="F131" s="73"/>
      <c r="G131" s="73"/>
      <c r="H131" s="73"/>
      <c r="I131" s="73"/>
      <c r="J131" s="73"/>
      <c r="K131" s="73"/>
      <c r="L131" s="73"/>
      <c r="M131" s="73"/>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4"/>
      <c r="IA131" s="14">
        <v>2.18</v>
      </c>
      <c r="IB131" s="14" t="s">
        <v>248</v>
      </c>
      <c r="IC131" s="14" t="s">
        <v>165</v>
      </c>
      <c r="IE131" s="15"/>
      <c r="IF131" s="15"/>
      <c r="IG131" s="15"/>
      <c r="IH131" s="15"/>
      <c r="II131" s="15"/>
    </row>
    <row r="132" spans="1:243" s="14" customFormat="1" ht="31.5">
      <c r="A132" s="67">
        <v>2.19</v>
      </c>
      <c r="B132" s="18" t="s">
        <v>249</v>
      </c>
      <c r="C132" s="19" t="s">
        <v>166</v>
      </c>
      <c r="D132" s="19">
        <v>9</v>
      </c>
      <c r="E132" s="20" t="s">
        <v>264</v>
      </c>
      <c r="F132" s="21">
        <v>1406.49</v>
      </c>
      <c r="G132" s="22"/>
      <c r="H132" s="22"/>
      <c r="I132" s="23" t="s">
        <v>33</v>
      </c>
      <c r="J132" s="24">
        <f t="shared" si="4"/>
        <v>1</v>
      </c>
      <c r="K132" s="22" t="s">
        <v>34</v>
      </c>
      <c r="L132" s="22" t="s">
        <v>4</v>
      </c>
      <c r="M132" s="25"/>
      <c r="N132" s="22"/>
      <c r="O132" s="22"/>
      <c r="P132" s="26"/>
      <c r="Q132" s="22"/>
      <c r="R132" s="22"/>
      <c r="S132" s="26"/>
      <c r="T132" s="26"/>
      <c r="U132" s="26"/>
      <c r="V132" s="26"/>
      <c r="W132" s="26"/>
      <c r="X132" s="26"/>
      <c r="Y132" s="26"/>
      <c r="Z132" s="26"/>
      <c r="AA132" s="26"/>
      <c r="AB132" s="26"/>
      <c r="AC132" s="26"/>
      <c r="AD132" s="26"/>
      <c r="AE132" s="26"/>
      <c r="AF132" s="26"/>
      <c r="AG132" s="26"/>
      <c r="AH132" s="26"/>
      <c r="AI132" s="26"/>
      <c r="AJ132" s="26"/>
      <c r="AK132" s="26"/>
      <c r="AL132" s="26"/>
      <c r="AM132" s="26"/>
      <c r="AN132" s="26"/>
      <c r="AO132" s="26"/>
      <c r="AP132" s="26"/>
      <c r="AQ132" s="26"/>
      <c r="AR132" s="26"/>
      <c r="AS132" s="26"/>
      <c r="AT132" s="26"/>
      <c r="AU132" s="26"/>
      <c r="AV132" s="26"/>
      <c r="AW132" s="26"/>
      <c r="AX132" s="26"/>
      <c r="AY132" s="26"/>
      <c r="AZ132" s="26"/>
      <c r="BA132" s="27">
        <f>ROUND(total_amount_ba($B$2,$D$2,D132,F132,J132,K132,M132),0)</f>
        <v>12658</v>
      </c>
      <c r="BB132" s="28">
        <f t="shared" si="5"/>
        <v>12658</v>
      </c>
      <c r="BC132" s="29" t="str">
        <f t="shared" si="6"/>
        <v>INR  Twelve Thousand Six Hundred &amp; Fifty Eight  Only</v>
      </c>
      <c r="IA132" s="14">
        <v>2.19</v>
      </c>
      <c r="IB132" s="14" t="s">
        <v>249</v>
      </c>
      <c r="IC132" s="14" t="s">
        <v>166</v>
      </c>
      <c r="ID132" s="14">
        <v>9</v>
      </c>
      <c r="IE132" s="15" t="s">
        <v>264</v>
      </c>
      <c r="IF132" s="15"/>
      <c r="IG132" s="15"/>
      <c r="IH132" s="15"/>
      <c r="II132" s="15"/>
    </row>
    <row r="133" spans="1:243" s="14" customFormat="1" ht="15.75">
      <c r="A133" s="64">
        <v>2.2</v>
      </c>
      <c r="B133" s="18" t="s">
        <v>250</v>
      </c>
      <c r="C133" s="19" t="s">
        <v>167</v>
      </c>
      <c r="D133" s="72"/>
      <c r="E133" s="73"/>
      <c r="F133" s="73"/>
      <c r="G133" s="73"/>
      <c r="H133" s="73"/>
      <c r="I133" s="73"/>
      <c r="J133" s="73"/>
      <c r="K133" s="73"/>
      <c r="L133" s="73"/>
      <c r="M133" s="73"/>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4"/>
      <c r="IA133" s="14">
        <v>2.2</v>
      </c>
      <c r="IB133" s="14" t="s">
        <v>250</v>
      </c>
      <c r="IC133" s="14" t="s">
        <v>167</v>
      </c>
      <c r="IE133" s="15"/>
      <c r="IF133" s="15"/>
      <c r="IG133" s="15"/>
      <c r="IH133" s="15"/>
      <c r="II133" s="15"/>
    </row>
    <row r="134" spans="1:243" s="14" customFormat="1" ht="31.5">
      <c r="A134" s="67">
        <v>2.21</v>
      </c>
      <c r="B134" s="18" t="s">
        <v>245</v>
      </c>
      <c r="C134" s="19" t="s">
        <v>168</v>
      </c>
      <c r="D134" s="19">
        <v>4</v>
      </c>
      <c r="E134" s="20" t="s">
        <v>264</v>
      </c>
      <c r="F134" s="21">
        <v>1465.15</v>
      </c>
      <c r="G134" s="22"/>
      <c r="H134" s="22"/>
      <c r="I134" s="23" t="s">
        <v>33</v>
      </c>
      <c r="J134" s="24">
        <f t="shared" si="4"/>
        <v>1</v>
      </c>
      <c r="K134" s="22" t="s">
        <v>34</v>
      </c>
      <c r="L134" s="22" t="s">
        <v>4</v>
      </c>
      <c r="M134" s="25"/>
      <c r="N134" s="22"/>
      <c r="O134" s="22"/>
      <c r="P134" s="26"/>
      <c r="Q134" s="22"/>
      <c r="R134" s="22"/>
      <c r="S134" s="26"/>
      <c r="T134" s="26"/>
      <c r="U134" s="26"/>
      <c r="V134" s="26"/>
      <c r="W134" s="26"/>
      <c r="X134" s="26"/>
      <c r="Y134" s="26"/>
      <c r="Z134" s="26"/>
      <c r="AA134" s="26"/>
      <c r="AB134" s="26"/>
      <c r="AC134" s="26"/>
      <c r="AD134" s="26"/>
      <c r="AE134" s="26"/>
      <c r="AF134" s="26"/>
      <c r="AG134" s="26"/>
      <c r="AH134" s="26"/>
      <c r="AI134" s="26"/>
      <c r="AJ134" s="26"/>
      <c r="AK134" s="26"/>
      <c r="AL134" s="26"/>
      <c r="AM134" s="26"/>
      <c r="AN134" s="26"/>
      <c r="AO134" s="26"/>
      <c r="AP134" s="26"/>
      <c r="AQ134" s="26"/>
      <c r="AR134" s="26"/>
      <c r="AS134" s="26"/>
      <c r="AT134" s="26"/>
      <c r="AU134" s="26"/>
      <c r="AV134" s="26"/>
      <c r="AW134" s="26"/>
      <c r="AX134" s="26"/>
      <c r="AY134" s="26"/>
      <c r="AZ134" s="26"/>
      <c r="BA134" s="27">
        <f>ROUND(total_amount_ba($B$2,$D$2,D134,F134,J134,K134,M134),0)</f>
        <v>5861</v>
      </c>
      <c r="BB134" s="28">
        <f t="shared" si="5"/>
        <v>5861</v>
      </c>
      <c r="BC134" s="29" t="str">
        <f t="shared" si="6"/>
        <v>INR  Five Thousand Eight Hundred &amp; Sixty One  Only</v>
      </c>
      <c r="IA134" s="14">
        <v>2.21</v>
      </c>
      <c r="IB134" s="14" t="s">
        <v>245</v>
      </c>
      <c r="IC134" s="14" t="s">
        <v>168</v>
      </c>
      <c r="ID134" s="14">
        <v>4</v>
      </c>
      <c r="IE134" s="15" t="s">
        <v>264</v>
      </c>
      <c r="IF134" s="15"/>
      <c r="IG134" s="15"/>
      <c r="IH134" s="15"/>
      <c r="II134" s="15"/>
    </row>
    <row r="135" spans="1:243" s="14" customFormat="1" ht="15.75">
      <c r="A135" s="64">
        <v>2.22</v>
      </c>
      <c r="B135" s="18" t="s">
        <v>251</v>
      </c>
      <c r="C135" s="19" t="s">
        <v>169</v>
      </c>
      <c r="D135" s="72"/>
      <c r="E135" s="73"/>
      <c r="F135" s="73"/>
      <c r="G135" s="73"/>
      <c r="H135" s="73"/>
      <c r="I135" s="73"/>
      <c r="J135" s="73"/>
      <c r="K135" s="73"/>
      <c r="L135" s="73"/>
      <c r="M135" s="73"/>
      <c r="N135" s="73"/>
      <c r="O135" s="73"/>
      <c r="P135" s="73"/>
      <c r="Q135" s="73"/>
      <c r="R135" s="73"/>
      <c r="S135" s="73"/>
      <c r="T135" s="73"/>
      <c r="U135" s="73"/>
      <c r="V135" s="73"/>
      <c r="W135" s="73"/>
      <c r="X135" s="73"/>
      <c r="Y135" s="73"/>
      <c r="Z135" s="73"/>
      <c r="AA135" s="73"/>
      <c r="AB135" s="73"/>
      <c r="AC135" s="73"/>
      <c r="AD135" s="73"/>
      <c r="AE135" s="73"/>
      <c r="AF135" s="73"/>
      <c r="AG135" s="73"/>
      <c r="AH135" s="73"/>
      <c r="AI135" s="73"/>
      <c r="AJ135" s="73"/>
      <c r="AK135" s="73"/>
      <c r="AL135" s="73"/>
      <c r="AM135" s="73"/>
      <c r="AN135" s="73"/>
      <c r="AO135" s="73"/>
      <c r="AP135" s="73"/>
      <c r="AQ135" s="73"/>
      <c r="AR135" s="73"/>
      <c r="AS135" s="73"/>
      <c r="AT135" s="73"/>
      <c r="AU135" s="73"/>
      <c r="AV135" s="73"/>
      <c r="AW135" s="73"/>
      <c r="AX135" s="73"/>
      <c r="AY135" s="73"/>
      <c r="AZ135" s="73"/>
      <c r="BA135" s="73"/>
      <c r="BB135" s="73"/>
      <c r="BC135" s="74"/>
      <c r="IA135" s="14">
        <v>2.22</v>
      </c>
      <c r="IB135" s="14" t="s">
        <v>251</v>
      </c>
      <c r="IC135" s="14" t="s">
        <v>169</v>
      </c>
      <c r="IE135" s="15"/>
      <c r="IF135" s="15"/>
      <c r="IG135" s="15"/>
      <c r="IH135" s="15"/>
      <c r="II135" s="15"/>
    </row>
    <row r="136" spans="1:243" s="14" customFormat="1" ht="47.25">
      <c r="A136" s="67">
        <v>2.23</v>
      </c>
      <c r="B136" s="18" t="s">
        <v>357</v>
      </c>
      <c r="C136" s="19" t="s">
        <v>170</v>
      </c>
      <c r="D136" s="72"/>
      <c r="E136" s="73"/>
      <c r="F136" s="73"/>
      <c r="G136" s="73"/>
      <c r="H136" s="73"/>
      <c r="I136" s="73"/>
      <c r="J136" s="73"/>
      <c r="K136" s="73"/>
      <c r="L136" s="73"/>
      <c r="M136" s="73"/>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4"/>
      <c r="IA136" s="14">
        <v>2.23</v>
      </c>
      <c r="IB136" s="14" t="s">
        <v>357</v>
      </c>
      <c r="IC136" s="14" t="s">
        <v>170</v>
      </c>
      <c r="IE136" s="15"/>
      <c r="IF136" s="15"/>
      <c r="IG136" s="15"/>
      <c r="IH136" s="15"/>
      <c r="II136" s="15"/>
    </row>
    <row r="137" spans="1:243" s="14" customFormat="1" ht="31.5">
      <c r="A137" s="64">
        <v>2.24</v>
      </c>
      <c r="B137" s="18" t="s">
        <v>358</v>
      </c>
      <c r="C137" s="19" t="s">
        <v>171</v>
      </c>
      <c r="D137" s="19">
        <v>6</v>
      </c>
      <c r="E137" s="20" t="s">
        <v>263</v>
      </c>
      <c r="F137" s="21">
        <v>327.36</v>
      </c>
      <c r="G137" s="22"/>
      <c r="H137" s="22"/>
      <c r="I137" s="23" t="s">
        <v>33</v>
      </c>
      <c r="J137" s="24">
        <f t="shared" si="4"/>
        <v>1</v>
      </c>
      <c r="K137" s="22" t="s">
        <v>34</v>
      </c>
      <c r="L137" s="22" t="s">
        <v>4</v>
      </c>
      <c r="M137" s="25"/>
      <c r="N137" s="22"/>
      <c r="O137" s="22"/>
      <c r="P137" s="26"/>
      <c r="Q137" s="22"/>
      <c r="R137" s="22"/>
      <c r="S137" s="26"/>
      <c r="T137" s="26"/>
      <c r="U137" s="26"/>
      <c r="V137" s="26"/>
      <c r="W137" s="26"/>
      <c r="X137" s="26"/>
      <c r="Y137" s="26"/>
      <c r="Z137" s="26"/>
      <c r="AA137" s="26"/>
      <c r="AB137" s="26"/>
      <c r="AC137" s="26"/>
      <c r="AD137" s="26"/>
      <c r="AE137" s="26"/>
      <c r="AF137" s="26"/>
      <c r="AG137" s="26"/>
      <c r="AH137" s="26"/>
      <c r="AI137" s="26"/>
      <c r="AJ137" s="26"/>
      <c r="AK137" s="26"/>
      <c r="AL137" s="26"/>
      <c r="AM137" s="26"/>
      <c r="AN137" s="26"/>
      <c r="AO137" s="26"/>
      <c r="AP137" s="26"/>
      <c r="AQ137" s="26"/>
      <c r="AR137" s="26"/>
      <c r="AS137" s="26"/>
      <c r="AT137" s="26"/>
      <c r="AU137" s="26"/>
      <c r="AV137" s="26"/>
      <c r="AW137" s="26"/>
      <c r="AX137" s="26"/>
      <c r="AY137" s="26"/>
      <c r="AZ137" s="26"/>
      <c r="BA137" s="27">
        <f>ROUND(total_amount_ba($B$2,$D$2,D137,F137,J137,K137,M137),0)</f>
        <v>1964</v>
      </c>
      <c r="BB137" s="28">
        <f t="shared" si="5"/>
        <v>1964</v>
      </c>
      <c r="BC137" s="29" t="str">
        <f t="shared" si="6"/>
        <v>INR  One Thousand Nine Hundred &amp; Sixty Four  Only</v>
      </c>
      <c r="IA137" s="14">
        <v>2.24</v>
      </c>
      <c r="IB137" s="14" t="s">
        <v>358</v>
      </c>
      <c r="IC137" s="14" t="s">
        <v>171</v>
      </c>
      <c r="ID137" s="14">
        <v>6</v>
      </c>
      <c r="IE137" s="15" t="s">
        <v>263</v>
      </c>
      <c r="IF137" s="15"/>
      <c r="IG137" s="15"/>
      <c r="IH137" s="15"/>
      <c r="II137" s="15"/>
    </row>
    <row r="138" spans="1:243" s="14" customFormat="1" ht="31.5">
      <c r="A138" s="67">
        <v>2.25</v>
      </c>
      <c r="B138" s="18" t="s">
        <v>359</v>
      </c>
      <c r="C138" s="19" t="s">
        <v>172</v>
      </c>
      <c r="D138" s="19">
        <v>12</v>
      </c>
      <c r="E138" s="20" t="s">
        <v>263</v>
      </c>
      <c r="F138" s="21">
        <v>494.17</v>
      </c>
      <c r="G138" s="22"/>
      <c r="H138" s="22"/>
      <c r="I138" s="23" t="s">
        <v>33</v>
      </c>
      <c r="J138" s="24">
        <f t="shared" si="4"/>
        <v>1</v>
      </c>
      <c r="K138" s="22" t="s">
        <v>34</v>
      </c>
      <c r="L138" s="22" t="s">
        <v>4</v>
      </c>
      <c r="M138" s="25"/>
      <c r="N138" s="22"/>
      <c r="O138" s="22"/>
      <c r="P138" s="26"/>
      <c r="Q138" s="22"/>
      <c r="R138" s="22"/>
      <c r="S138" s="26"/>
      <c r="T138" s="26"/>
      <c r="U138" s="26"/>
      <c r="V138" s="26"/>
      <c r="W138" s="26"/>
      <c r="X138" s="26"/>
      <c r="Y138" s="26"/>
      <c r="Z138" s="26"/>
      <c r="AA138" s="26"/>
      <c r="AB138" s="26"/>
      <c r="AC138" s="26"/>
      <c r="AD138" s="26"/>
      <c r="AE138" s="26"/>
      <c r="AF138" s="26"/>
      <c r="AG138" s="26"/>
      <c r="AH138" s="26"/>
      <c r="AI138" s="26"/>
      <c r="AJ138" s="26"/>
      <c r="AK138" s="26"/>
      <c r="AL138" s="26"/>
      <c r="AM138" s="26"/>
      <c r="AN138" s="26"/>
      <c r="AO138" s="26"/>
      <c r="AP138" s="26"/>
      <c r="AQ138" s="26"/>
      <c r="AR138" s="26"/>
      <c r="AS138" s="26"/>
      <c r="AT138" s="26"/>
      <c r="AU138" s="26"/>
      <c r="AV138" s="26"/>
      <c r="AW138" s="26"/>
      <c r="AX138" s="26"/>
      <c r="AY138" s="26"/>
      <c r="AZ138" s="26"/>
      <c r="BA138" s="27">
        <f>ROUND(total_amount_ba($B$2,$D$2,D138,F138,J138,K138,M138),0)</f>
        <v>5930</v>
      </c>
      <c r="BB138" s="28">
        <f t="shared" si="5"/>
        <v>5930</v>
      </c>
      <c r="BC138" s="29" t="str">
        <f t="shared" si="6"/>
        <v>INR  Five Thousand Nine Hundred &amp; Thirty  Only</v>
      </c>
      <c r="IA138" s="14">
        <v>2.25</v>
      </c>
      <c r="IB138" s="14" t="s">
        <v>359</v>
      </c>
      <c r="IC138" s="14" t="s">
        <v>172</v>
      </c>
      <c r="ID138" s="14">
        <v>12</v>
      </c>
      <c r="IE138" s="15" t="s">
        <v>263</v>
      </c>
      <c r="IF138" s="15"/>
      <c r="IG138" s="15"/>
      <c r="IH138" s="15"/>
      <c r="II138" s="15"/>
    </row>
    <row r="139" spans="1:243" s="14" customFormat="1" ht="63">
      <c r="A139" s="64">
        <v>2.26</v>
      </c>
      <c r="B139" s="18" t="s">
        <v>360</v>
      </c>
      <c r="C139" s="19" t="s">
        <v>173</v>
      </c>
      <c r="D139" s="72"/>
      <c r="E139" s="73"/>
      <c r="F139" s="73"/>
      <c r="G139" s="73"/>
      <c r="H139" s="73"/>
      <c r="I139" s="73"/>
      <c r="J139" s="73"/>
      <c r="K139" s="73"/>
      <c r="L139" s="73"/>
      <c r="M139" s="73"/>
      <c r="N139" s="73"/>
      <c r="O139" s="73"/>
      <c r="P139" s="73"/>
      <c r="Q139" s="73"/>
      <c r="R139" s="73"/>
      <c r="S139" s="73"/>
      <c r="T139" s="73"/>
      <c r="U139" s="73"/>
      <c r="V139" s="73"/>
      <c r="W139" s="73"/>
      <c r="X139" s="73"/>
      <c r="Y139" s="73"/>
      <c r="Z139" s="73"/>
      <c r="AA139" s="73"/>
      <c r="AB139" s="73"/>
      <c r="AC139" s="73"/>
      <c r="AD139" s="73"/>
      <c r="AE139" s="73"/>
      <c r="AF139" s="73"/>
      <c r="AG139" s="73"/>
      <c r="AH139" s="73"/>
      <c r="AI139" s="73"/>
      <c r="AJ139" s="73"/>
      <c r="AK139" s="73"/>
      <c r="AL139" s="73"/>
      <c r="AM139" s="73"/>
      <c r="AN139" s="73"/>
      <c r="AO139" s="73"/>
      <c r="AP139" s="73"/>
      <c r="AQ139" s="73"/>
      <c r="AR139" s="73"/>
      <c r="AS139" s="73"/>
      <c r="AT139" s="73"/>
      <c r="AU139" s="73"/>
      <c r="AV139" s="73"/>
      <c r="AW139" s="73"/>
      <c r="AX139" s="73"/>
      <c r="AY139" s="73"/>
      <c r="AZ139" s="73"/>
      <c r="BA139" s="73"/>
      <c r="BB139" s="73"/>
      <c r="BC139" s="74"/>
      <c r="IA139" s="14">
        <v>2.26</v>
      </c>
      <c r="IB139" s="14" t="s">
        <v>360</v>
      </c>
      <c r="IC139" s="14" t="s">
        <v>173</v>
      </c>
      <c r="IE139" s="15"/>
      <c r="IF139" s="15"/>
      <c r="IG139" s="15"/>
      <c r="IH139" s="15"/>
      <c r="II139" s="15"/>
    </row>
    <row r="140" spans="1:243" s="14" customFormat="1" ht="31.5">
      <c r="A140" s="67">
        <v>2.27</v>
      </c>
      <c r="B140" s="18" t="s">
        <v>361</v>
      </c>
      <c r="C140" s="19" t="s">
        <v>174</v>
      </c>
      <c r="D140" s="19">
        <v>30</v>
      </c>
      <c r="E140" s="20" t="s">
        <v>263</v>
      </c>
      <c r="F140" s="21">
        <v>425.43</v>
      </c>
      <c r="G140" s="22"/>
      <c r="H140" s="22"/>
      <c r="I140" s="23" t="s">
        <v>33</v>
      </c>
      <c r="J140" s="24">
        <f t="shared" si="4"/>
        <v>1</v>
      </c>
      <c r="K140" s="22" t="s">
        <v>34</v>
      </c>
      <c r="L140" s="22" t="s">
        <v>4</v>
      </c>
      <c r="M140" s="25"/>
      <c r="N140" s="22"/>
      <c r="O140" s="22"/>
      <c r="P140" s="26"/>
      <c r="Q140" s="22"/>
      <c r="R140" s="22"/>
      <c r="S140" s="26"/>
      <c r="T140" s="26"/>
      <c r="U140" s="26"/>
      <c r="V140" s="26"/>
      <c r="W140" s="26"/>
      <c r="X140" s="26"/>
      <c r="Y140" s="26"/>
      <c r="Z140" s="26"/>
      <c r="AA140" s="26"/>
      <c r="AB140" s="26"/>
      <c r="AC140" s="26"/>
      <c r="AD140" s="26"/>
      <c r="AE140" s="26"/>
      <c r="AF140" s="26"/>
      <c r="AG140" s="26"/>
      <c r="AH140" s="26"/>
      <c r="AI140" s="26"/>
      <c r="AJ140" s="26"/>
      <c r="AK140" s="26"/>
      <c r="AL140" s="26"/>
      <c r="AM140" s="26"/>
      <c r="AN140" s="26"/>
      <c r="AO140" s="26"/>
      <c r="AP140" s="26"/>
      <c r="AQ140" s="26"/>
      <c r="AR140" s="26"/>
      <c r="AS140" s="26"/>
      <c r="AT140" s="26"/>
      <c r="AU140" s="26"/>
      <c r="AV140" s="26"/>
      <c r="AW140" s="26"/>
      <c r="AX140" s="26"/>
      <c r="AY140" s="26"/>
      <c r="AZ140" s="26"/>
      <c r="BA140" s="27">
        <f>ROUND(total_amount_ba($B$2,$D$2,D140,F140,J140,K140,M140),0)</f>
        <v>12763</v>
      </c>
      <c r="BB140" s="28">
        <f t="shared" si="5"/>
        <v>12763</v>
      </c>
      <c r="BC140" s="29" t="str">
        <f t="shared" si="6"/>
        <v>INR  Twelve Thousand Seven Hundred &amp; Sixty Three  Only</v>
      </c>
      <c r="IA140" s="14">
        <v>2.27</v>
      </c>
      <c r="IB140" s="14" t="s">
        <v>361</v>
      </c>
      <c r="IC140" s="14" t="s">
        <v>174</v>
      </c>
      <c r="ID140" s="14">
        <v>30</v>
      </c>
      <c r="IE140" s="15" t="s">
        <v>263</v>
      </c>
      <c r="IF140" s="15"/>
      <c r="IG140" s="15"/>
      <c r="IH140" s="15"/>
      <c r="II140" s="15"/>
    </row>
    <row r="141" spans="1:243" s="14" customFormat="1" ht="31.5">
      <c r="A141" s="64">
        <v>2.28</v>
      </c>
      <c r="B141" s="18" t="s">
        <v>358</v>
      </c>
      <c r="C141" s="19" t="s">
        <v>175</v>
      </c>
      <c r="D141" s="19">
        <v>14</v>
      </c>
      <c r="E141" s="20" t="s">
        <v>263</v>
      </c>
      <c r="F141" s="21">
        <v>474.44</v>
      </c>
      <c r="G141" s="22"/>
      <c r="H141" s="22"/>
      <c r="I141" s="23" t="s">
        <v>33</v>
      </c>
      <c r="J141" s="24">
        <f t="shared" si="4"/>
        <v>1</v>
      </c>
      <c r="K141" s="22" t="s">
        <v>34</v>
      </c>
      <c r="L141" s="22" t="s">
        <v>4</v>
      </c>
      <c r="M141" s="25"/>
      <c r="N141" s="22"/>
      <c r="O141" s="22"/>
      <c r="P141" s="26"/>
      <c r="Q141" s="22"/>
      <c r="R141" s="22"/>
      <c r="S141" s="26"/>
      <c r="T141" s="26"/>
      <c r="U141" s="26"/>
      <c r="V141" s="26"/>
      <c r="W141" s="26"/>
      <c r="X141" s="26"/>
      <c r="Y141" s="26"/>
      <c r="Z141" s="26"/>
      <c r="AA141" s="26"/>
      <c r="AB141" s="26"/>
      <c r="AC141" s="26"/>
      <c r="AD141" s="26"/>
      <c r="AE141" s="26"/>
      <c r="AF141" s="26"/>
      <c r="AG141" s="26"/>
      <c r="AH141" s="26"/>
      <c r="AI141" s="26"/>
      <c r="AJ141" s="26"/>
      <c r="AK141" s="26"/>
      <c r="AL141" s="26"/>
      <c r="AM141" s="26"/>
      <c r="AN141" s="26"/>
      <c r="AO141" s="26"/>
      <c r="AP141" s="26"/>
      <c r="AQ141" s="26"/>
      <c r="AR141" s="26"/>
      <c r="AS141" s="26"/>
      <c r="AT141" s="26"/>
      <c r="AU141" s="26"/>
      <c r="AV141" s="26"/>
      <c r="AW141" s="26"/>
      <c r="AX141" s="26"/>
      <c r="AY141" s="26"/>
      <c r="AZ141" s="26"/>
      <c r="BA141" s="27">
        <f>ROUND(total_amount_ba($B$2,$D$2,D141,F141,J141,K141,M141),0)</f>
        <v>6642</v>
      </c>
      <c r="BB141" s="28">
        <f t="shared" si="5"/>
        <v>6642</v>
      </c>
      <c r="BC141" s="29" t="str">
        <f t="shared" si="6"/>
        <v>INR  Six Thousand Six Hundred &amp; Forty Two  Only</v>
      </c>
      <c r="IA141" s="14">
        <v>2.28</v>
      </c>
      <c r="IB141" s="14" t="s">
        <v>358</v>
      </c>
      <c r="IC141" s="14" t="s">
        <v>175</v>
      </c>
      <c r="ID141" s="14">
        <v>14</v>
      </c>
      <c r="IE141" s="15" t="s">
        <v>263</v>
      </c>
      <c r="IF141" s="15"/>
      <c r="IG141" s="15"/>
      <c r="IH141" s="15"/>
      <c r="II141" s="15"/>
    </row>
    <row r="142" spans="1:243" s="14" customFormat="1" ht="31.5">
      <c r="A142" s="67">
        <v>2.29</v>
      </c>
      <c r="B142" s="18" t="s">
        <v>362</v>
      </c>
      <c r="C142" s="19" t="s">
        <v>176</v>
      </c>
      <c r="D142" s="72"/>
      <c r="E142" s="73"/>
      <c r="F142" s="73"/>
      <c r="G142" s="73"/>
      <c r="H142" s="73"/>
      <c r="I142" s="73"/>
      <c r="J142" s="73"/>
      <c r="K142" s="73"/>
      <c r="L142" s="73"/>
      <c r="M142" s="73"/>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4"/>
      <c r="IA142" s="14">
        <v>2.29</v>
      </c>
      <c r="IB142" s="14" t="s">
        <v>362</v>
      </c>
      <c r="IC142" s="14" t="s">
        <v>176</v>
      </c>
      <c r="IE142" s="15"/>
      <c r="IF142" s="15"/>
      <c r="IG142" s="15"/>
      <c r="IH142" s="15"/>
      <c r="II142" s="15"/>
    </row>
    <row r="143" spans="1:243" s="14" customFormat="1" ht="31.5">
      <c r="A143" s="64">
        <v>2.3</v>
      </c>
      <c r="B143" s="18" t="s">
        <v>358</v>
      </c>
      <c r="C143" s="19" t="s">
        <v>177</v>
      </c>
      <c r="D143" s="19">
        <v>46</v>
      </c>
      <c r="E143" s="20" t="s">
        <v>263</v>
      </c>
      <c r="F143" s="21">
        <v>276.5</v>
      </c>
      <c r="G143" s="22"/>
      <c r="H143" s="22"/>
      <c r="I143" s="23" t="s">
        <v>33</v>
      </c>
      <c r="J143" s="24">
        <f t="shared" si="4"/>
        <v>1</v>
      </c>
      <c r="K143" s="22" t="s">
        <v>34</v>
      </c>
      <c r="L143" s="22" t="s">
        <v>4</v>
      </c>
      <c r="M143" s="25"/>
      <c r="N143" s="22"/>
      <c r="O143" s="22"/>
      <c r="P143" s="26"/>
      <c r="Q143" s="22"/>
      <c r="R143" s="22"/>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c r="AY143" s="26"/>
      <c r="AZ143" s="26"/>
      <c r="BA143" s="27">
        <f aca="true" t="shared" si="7" ref="BA143:BA206">ROUND(total_amount_ba($B$2,$D$2,D143,F143,J143,K143,M143),0)</f>
        <v>12719</v>
      </c>
      <c r="BB143" s="28">
        <f t="shared" si="5"/>
        <v>12719</v>
      </c>
      <c r="BC143" s="29" t="str">
        <f t="shared" si="6"/>
        <v>INR  Twelve Thousand Seven Hundred &amp; Nineteen  Only</v>
      </c>
      <c r="IA143" s="14">
        <v>2.3</v>
      </c>
      <c r="IB143" s="14" t="s">
        <v>358</v>
      </c>
      <c r="IC143" s="14" t="s">
        <v>177</v>
      </c>
      <c r="ID143" s="14">
        <v>46</v>
      </c>
      <c r="IE143" s="15" t="s">
        <v>263</v>
      </c>
      <c r="IF143" s="15"/>
      <c r="IG143" s="15"/>
      <c r="IH143" s="15"/>
      <c r="II143" s="15"/>
    </row>
    <row r="144" spans="1:243" s="14" customFormat="1" ht="31.5">
      <c r="A144" s="67">
        <v>2.31</v>
      </c>
      <c r="B144" s="18" t="s">
        <v>363</v>
      </c>
      <c r="C144" s="19" t="s">
        <v>178</v>
      </c>
      <c r="D144" s="19">
        <v>30</v>
      </c>
      <c r="E144" s="20" t="s">
        <v>263</v>
      </c>
      <c r="F144" s="21">
        <v>366.46</v>
      </c>
      <c r="G144" s="22"/>
      <c r="H144" s="22"/>
      <c r="I144" s="23" t="s">
        <v>33</v>
      </c>
      <c r="J144" s="24">
        <f t="shared" si="4"/>
        <v>1</v>
      </c>
      <c r="K144" s="22" t="s">
        <v>34</v>
      </c>
      <c r="L144" s="22" t="s">
        <v>4</v>
      </c>
      <c r="M144" s="25"/>
      <c r="N144" s="22"/>
      <c r="O144" s="22"/>
      <c r="P144" s="26"/>
      <c r="Q144" s="22"/>
      <c r="R144" s="22"/>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c r="AY144" s="26"/>
      <c r="AZ144" s="26"/>
      <c r="BA144" s="27">
        <f t="shared" si="7"/>
        <v>10994</v>
      </c>
      <c r="BB144" s="28">
        <f t="shared" si="5"/>
        <v>10994</v>
      </c>
      <c r="BC144" s="29" t="str">
        <f t="shared" si="6"/>
        <v>INR  Ten Thousand Nine Hundred &amp; Ninety Four  Only</v>
      </c>
      <c r="IA144" s="14">
        <v>2.31</v>
      </c>
      <c r="IB144" s="14" t="s">
        <v>363</v>
      </c>
      <c r="IC144" s="14" t="s">
        <v>178</v>
      </c>
      <c r="ID144" s="14">
        <v>30</v>
      </c>
      <c r="IE144" s="15" t="s">
        <v>263</v>
      </c>
      <c r="IF144" s="15"/>
      <c r="IG144" s="15"/>
      <c r="IH144" s="15"/>
      <c r="II144" s="15"/>
    </row>
    <row r="145" spans="1:243" s="14" customFormat="1" ht="47.25">
      <c r="A145" s="64">
        <v>2.32</v>
      </c>
      <c r="B145" s="18" t="s">
        <v>252</v>
      </c>
      <c r="C145" s="19" t="s">
        <v>179</v>
      </c>
      <c r="D145" s="72"/>
      <c r="E145" s="73"/>
      <c r="F145" s="73"/>
      <c r="G145" s="73"/>
      <c r="H145" s="73"/>
      <c r="I145" s="73"/>
      <c r="J145" s="73"/>
      <c r="K145" s="73"/>
      <c r="L145" s="73"/>
      <c r="M145" s="73"/>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4"/>
      <c r="IA145" s="14">
        <v>2.32</v>
      </c>
      <c r="IB145" s="14" t="s">
        <v>252</v>
      </c>
      <c r="IC145" s="14" t="s">
        <v>179</v>
      </c>
      <c r="IE145" s="15"/>
      <c r="IF145" s="15"/>
      <c r="IG145" s="15"/>
      <c r="IH145" s="15"/>
      <c r="II145" s="15"/>
    </row>
    <row r="146" spans="1:243" s="14" customFormat="1" ht="31.5">
      <c r="A146" s="67">
        <v>2.33</v>
      </c>
      <c r="B146" s="18" t="s">
        <v>253</v>
      </c>
      <c r="C146" s="19" t="s">
        <v>180</v>
      </c>
      <c r="D146" s="19">
        <v>2</v>
      </c>
      <c r="E146" s="20" t="s">
        <v>264</v>
      </c>
      <c r="F146" s="21">
        <v>663.83</v>
      </c>
      <c r="G146" s="22"/>
      <c r="H146" s="22"/>
      <c r="I146" s="23" t="s">
        <v>33</v>
      </c>
      <c r="J146" s="24">
        <f aca="true" t="shared" si="8" ref="J146:J209">IF(I146="Less(-)",-1,1)</f>
        <v>1</v>
      </c>
      <c r="K146" s="22" t="s">
        <v>34</v>
      </c>
      <c r="L146" s="22" t="s">
        <v>4</v>
      </c>
      <c r="M146" s="25"/>
      <c r="N146" s="22"/>
      <c r="O146" s="22"/>
      <c r="P146" s="26"/>
      <c r="Q146" s="22"/>
      <c r="R146" s="22"/>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c r="AY146" s="26"/>
      <c r="AZ146" s="26"/>
      <c r="BA146" s="27">
        <f t="shared" si="7"/>
        <v>1328</v>
      </c>
      <c r="BB146" s="28">
        <f aca="true" t="shared" si="9" ref="BB146:BB178">BA146+SUM(N146:AZ146)</f>
        <v>1328</v>
      </c>
      <c r="BC146" s="29" t="str">
        <f aca="true" t="shared" si="10" ref="BC146:BC178">SpellNumber(L146,BB146)</f>
        <v>INR  One Thousand Three Hundred &amp; Twenty Eight  Only</v>
      </c>
      <c r="IA146" s="14">
        <v>2.33</v>
      </c>
      <c r="IB146" s="14" t="s">
        <v>253</v>
      </c>
      <c r="IC146" s="14" t="s">
        <v>180</v>
      </c>
      <c r="ID146" s="14">
        <v>2</v>
      </c>
      <c r="IE146" s="15" t="s">
        <v>264</v>
      </c>
      <c r="IF146" s="15"/>
      <c r="IG146" s="15"/>
      <c r="IH146" s="15"/>
      <c r="II146" s="15"/>
    </row>
    <row r="147" spans="1:243" s="14" customFormat="1" ht="31.5">
      <c r="A147" s="64">
        <v>2.34</v>
      </c>
      <c r="B147" s="18" t="s">
        <v>255</v>
      </c>
      <c r="C147" s="19" t="s">
        <v>181</v>
      </c>
      <c r="D147" s="72"/>
      <c r="E147" s="73"/>
      <c r="F147" s="73"/>
      <c r="G147" s="73"/>
      <c r="H147" s="73"/>
      <c r="I147" s="73"/>
      <c r="J147" s="73"/>
      <c r="K147" s="73"/>
      <c r="L147" s="73"/>
      <c r="M147" s="73"/>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4"/>
      <c r="IA147" s="14">
        <v>2.34</v>
      </c>
      <c r="IB147" s="14" t="s">
        <v>255</v>
      </c>
      <c r="IC147" s="14" t="s">
        <v>181</v>
      </c>
      <c r="IE147" s="15"/>
      <c r="IF147" s="15"/>
      <c r="IG147" s="15"/>
      <c r="IH147" s="15"/>
      <c r="II147" s="15"/>
    </row>
    <row r="148" spans="1:243" s="14" customFormat="1" ht="23.25" customHeight="1">
      <c r="A148" s="67">
        <v>2.35</v>
      </c>
      <c r="B148" s="18" t="s">
        <v>364</v>
      </c>
      <c r="C148" s="19" t="s">
        <v>182</v>
      </c>
      <c r="D148" s="19">
        <v>2</v>
      </c>
      <c r="E148" s="20" t="s">
        <v>264</v>
      </c>
      <c r="F148" s="21">
        <v>466.77</v>
      </c>
      <c r="G148" s="22"/>
      <c r="H148" s="22"/>
      <c r="I148" s="23" t="s">
        <v>33</v>
      </c>
      <c r="J148" s="24">
        <f t="shared" si="8"/>
        <v>1</v>
      </c>
      <c r="K148" s="22" t="s">
        <v>34</v>
      </c>
      <c r="L148" s="22" t="s">
        <v>4</v>
      </c>
      <c r="M148" s="25"/>
      <c r="N148" s="22"/>
      <c r="O148" s="22"/>
      <c r="P148" s="26"/>
      <c r="Q148" s="22"/>
      <c r="R148" s="22"/>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c r="AY148" s="26"/>
      <c r="AZ148" s="26"/>
      <c r="BA148" s="27">
        <f t="shared" si="7"/>
        <v>934</v>
      </c>
      <c r="BB148" s="28">
        <f t="shared" si="9"/>
        <v>934</v>
      </c>
      <c r="BC148" s="29" t="str">
        <f t="shared" si="10"/>
        <v>INR  Nine Hundred &amp; Thirty Four  Only</v>
      </c>
      <c r="IA148" s="14">
        <v>2.35</v>
      </c>
      <c r="IB148" s="14" t="s">
        <v>364</v>
      </c>
      <c r="IC148" s="14" t="s">
        <v>182</v>
      </c>
      <c r="ID148" s="14">
        <v>2</v>
      </c>
      <c r="IE148" s="15" t="s">
        <v>264</v>
      </c>
      <c r="IF148" s="15"/>
      <c r="IG148" s="15"/>
      <c r="IH148" s="15"/>
      <c r="II148" s="15"/>
    </row>
    <row r="149" spans="1:243" s="14" customFormat="1" ht="31.5">
      <c r="A149" s="64">
        <v>2.36</v>
      </c>
      <c r="B149" s="18" t="s">
        <v>365</v>
      </c>
      <c r="C149" s="19" t="s">
        <v>183</v>
      </c>
      <c r="D149" s="19">
        <v>2</v>
      </c>
      <c r="E149" s="20" t="s">
        <v>264</v>
      </c>
      <c r="F149" s="21">
        <v>404.87</v>
      </c>
      <c r="G149" s="22"/>
      <c r="H149" s="22"/>
      <c r="I149" s="23" t="s">
        <v>33</v>
      </c>
      <c r="J149" s="24">
        <f t="shared" si="8"/>
        <v>1</v>
      </c>
      <c r="K149" s="22" t="s">
        <v>34</v>
      </c>
      <c r="L149" s="22" t="s">
        <v>4</v>
      </c>
      <c r="M149" s="25"/>
      <c r="N149" s="22"/>
      <c r="O149" s="22"/>
      <c r="P149" s="26"/>
      <c r="Q149" s="22"/>
      <c r="R149" s="22"/>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c r="AY149" s="26"/>
      <c r="AZ149" s="26"/>
      <c r="BA149" s="27">
        <f t="shared" si="7"/>
        <v>810</v>
      </c>
      <c r="BB149" s="28">
        <f t="shared" si="9"/>
        <v>810</v>
      </c>
      <c r="BC149" s="29" t="str">
        <f t="shared" si="10"/>
        <v>INR  Eight Hundred &amp; Ten  Only</v>
      </c>
      <c r="IA149" s="14">
        <v>2.36</v>
      </c>
      <c r="IB149" s="14" t="s">
        <v>365</v>
      </c>
      <c r="IC149" s="14" t="s">
        <v>183</v>
      </c>
      <c r="ID149" s="14">
        <v>2</v>
      </c>
      <c r="IE149" s="15" t="s">
        <v>264</v>
      </c>
      <c r="IF149" s="15"/>
      <c r="IG149" s="15"/>
      <c r="IH149" s="15"/>
      <c r="II149" s="15"/>
    </row>
    <row r="150" spans="1:243" s="14" customFormat="1" ht="31.5">
      <c r="A150" s="67">
        <v>2.37</v>
      </c>
      <c r="B150" s="18" t="s">
        <v>256</v>
      </c>
      <c r="C150" s="19" t="s">
        <v>184</v>
      </c>
      <c r="D150" s="72"/>
      <c r="E150" s="73"/>
      <c r="F150" s="73"/>
      <c r="G150" s="73"/>
      <c r="H150" s="73"/>
      <c r="I150" s="73"/>
      <c r="J150" s="73"/>
      <c r="K150" s="73"/>
      <c r="L150" s="73"/>
      <c r="M150" s="73"/>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4"/>
      <c r="IA150" s="14">
        <v>2.37</v>
      </c>
      <c r="IB150" s="14" t="s">
        <v>256</v>
      </c>
      <c r="IC150" s="14" t="s">
        <v>184</v>
      </c>
      <c r="IE150" s="15"/>
      <c r="IF150" s="15"/>
      <c r="IG150" s="15"/>
      <c r="IH150" s="15"/>
      <c r="II150" s="15"/>
    </row>
    <row r="151" spans="1:243" s="14" customFormat="1" ht="15.75">
      <c r="A151" s="64">
        <v>2.38</v>
      </c>
      <c r="B151" s="18" t="s">
        <v>257</v>
      </c>
      <c r="C151" s="19" t="s">
        <v>185</v>
      </c>
      <c r="D151" s="72"/>
      <c r="E151" s="73"/>
      <c r="F151" s="73"/>
      <c r="G151" s="73"/>
      <c r="H151" s="73"/>
      <c r="I151" s="73"/>
      <c r="J151" s="73"/>
      <c r="K151" s="73"/>
      <c r="L151" s="73"/>
      <c r="M151" s="73"/>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4"/>
      <c r="IA151" s="14">
        <v>2.38</v>
      </c>
      <c r="IB151" s="14" t="s">
        <v>257</v>
      </c>
      <c r="IC151" s="14" t="s">
        <v>185</v>
      </c>
      <c r="IE151" s="15"/>
      <c r="IF151" s="15"/>
      <c r="IG151" s="15"/>
      <c r="IH151" s="15"/>
      <c r="II151" s="15"/>
    </row>
    <row r="152" spans="1:243" s="14" customFormat="1" ht="31.5">
      <c r="A152" s="67">
        <v>2.39</v>
      </c>
      <c r="B152" s="18" t="s">
        <v>254</v>
      </c>
      <c r="C152" s="19" t="s">
        <v>186</v>
      </c>
      <c r="D152" s="19">
        <v>14</v>
      </c>
      <c r="E152" s="20" t="s">
        <v>264</v>
      </c>
      <c r="F152" s="21">
        <v>74.7</v>
      </c>
      <c r="G152" s="22"/>
      <c r="H152" s="22"/>
      <c r="I152" s="23" t="s">
        <v>33</v>
      </c>
      <c r="J152" s="24">
        <f t="shared" si="8"/>
        <v>1</v>
      </c>
      <c r="K152" s="22" t="s">
        <v>34</v>
      </c>
      <c r="L152" s="22" t="s">
        <v>4</v>
      </c>
      <c r="M152" s="25"/>
      <c r="N152" s="22"/>
      <c r="O152" s="22"/>
      <c r="P152" s="26"/>
      <c r="Q152" s="22"/>
      <c r="R152" s="22"/>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c r="AY152" s="26"/>
      <c r="AZ152" s="26"/>
      <c r="BA152" s="27">
        <f t="shared" si="7"/>
        <v>1046</v>
      </c>
      <c r="BB152" s="28">
        <f t="shared" si="9"/>
        <v>1046</v>
      </c>
      <c r="BC152" s="29" t="str">
        <f t="shared" si="10"/>
        <v>INR  One Thousand  &amp;Forty Six  Only</v>
      </c>
      <c r="IA152" s="14">
        <v>2.39</v>
      </c>
      <c r="IB152" s="14" t="s">
        <v>254</v>
      </c>
      <c r="IC152" s="14" t="s">
        <v>186</v>
      </c>
      <c r="ID152" s="14">
        <v>14</v>
      </c>
      <c r="IE152" s="15" t="s">
        <v>264</v>
      </c>
      <c r="IF152" s="15"/>
      <c r="IG152" s="15"/>
      <c r="IH152" s="15"/>
      <c r="II152" s="15"/>
    </row>
    <row r="153" spans="1:243" s="14" customFormat="1" ht="162" customHeight="1">
      <c r="A153" s="64">
        <v>2.4</v>
      </c>
      <c r="B153" s="18" t="s">
        <v>366</v>
      </c>
      <c r="C153" s="19" t="s">
        <v>187</v>
      </c>
      <c r="D153" s="72"/>
      <c r="E153" s="73"/>
      <c r="F153" s="73"/>
      <c r="G153" s="73"/>
      <c r="H153" s="73"/>
      <c r="I153" s="73"/>
      <c r="J153" s="73"/>
      <c r="K153" s="73"/>
      <c r="L153" s="73"/>
      <c r="M153" s="73"/>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4"/>
      <c r="IA153" s="14">
        <v>2.4</v>
      </c>
      <c r="IB153" s="14" t="s">
        <v>366</v>
      </c>
      <c r="IC153" s="14" t="s">
        <v>187</v>
      </c>
      <c r="IE153" s="15"/>
      <c r="IF153" s="15"/>
      <c r="IG153" s="15"/>
      <c r="IH153" s="15"/>
      <c r="II153" s="15"/>
    </row>
    <row r="154" spans="1:243" s="14" customFormat="1" ht="31.5">
      <c r="A154" s="67">
        <v>2.41</v>
      </c>
      <c r="B154" s="18" t="s">
        <v>367</v>
      </c>
      <c r="C154" s="19" t="s">
        <v>188</v>
      </c>
      <c r="D154" s="19">
        <v>4</v>
      </c>
      <c r="E154" s="20" t="s">
        <v>264</v>
      </c>
      <c r="F154" s="21">
        <v>1501.23</v>
      </c>
      <c r="G154" s="22"/>
      <c r="H154" s="22"/>
      <c r="I154" s="23" t="s">
        <v>33</v>
      </c>
      <c r="J154" s="24">
        <f t="shared" si="8"/>
        <v>1</v>
      </c>
      <c r="K154" s="22" t="s">
        <v>34</v>
      </c>
      <c r="L154" s="22" t="s">
        <v>4</v>
      </c>
      <c r="M154" s="25"/>
      <c r="N154" s="22"/>
      <c r="O154" s="22"/>
      <c r="P154" s="26"/>
      <c r="Q154" s="22"/>
      <c r="R154" s="22"/>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c r="AY154" s="26"/>
      <c r="AZ154" s="26"/>
      <c r="BA154" s="27">
        <f t="shared" si="7"/>
        <v>6005</v>
      </c>
      <c r="BB154" s="28">
        <f t="shared" si="9"/>
        <v>6005</v>
      </c>
      <c r="BC154" s="29" t="str">
        <f t="shared" si="10"/>
        <v>INR  Six Thousand  &amp;Five  Only</v>
      </c>
      <c r="IA154" s="14">
        <v>2.41</v>
      </c>
      <c r="IB154" s="14" t="s">
        <v>367</v>
      </c>
      <c r="IC154" s="14" t="s">
        <v>188</v>
      </c>
      <c r="ID154" s="14">
        <v>4</v>
      </c>
      <c r="IE154" s="15" t="s">
        <v>264</v>
      </c>
      <c r="IF154" s="15"/>
      <c r="IG154" s="15"/>
      <c r="IH154" s="15"/>
      <c r="II154" s="15"/>
    </row>
    <row r="155" spans="1:243" s="14" customFormat="1" ht="31.5">
      <c r="A155" s="64">
        <v>2.42</v>
      </c>
      <c r="B155" s="18" t="s">
        <v>368</v>
      </c>
      <c r="C155" s="19" t="s">
        <v>189</v>
      </c>
      <c r="D155" s="72"/>
      <c r="E155" s="73"/>
      <c r="F155" s="73"/>
      <c r="G155" s="73"/>
      <c r="H155" s="73"/>
      <c r="I155" s="73"/>
      <c r="J155" s="73"/>
      <c r="K155" s="73"/>
      <c r="L155" s="73"/>
      <c r="M155" s="73"/>
      <c r="N155" s="73"/>
      <c r="O155" s="73"/>
      <c r="P155" s="73"/>
      <c r="Q155" s="73"/>
      <c r="R155" s="73"/>
      <c r="S155" s="73"/>
      <c r="T155" s="73"/>
      <c r="U155" s="73"/>
      <c r="V155" s="73"/>
      <c r="W155" s="73"/>
      <c r="X155" s="73"/>
      <c r="Y155" s="73"/>
      <c r="Z155" s="73"/>
      <c r="AA155" s="73"/>
      <c r="AB155" s="73"/>
      <c r="AC155" s="73"/>
      <c r="AD155" s="73"/>
      <c r="AE155" s="73"/>
      <c r="AF155" s="73"/>
      <c r="AG155" s="73"/>
      <c r="AH155" s="73"/>
      <c r="AI155" s="73"/>
      <c r="AJ155" s="73"/>
      <c r="AK155" s="73"/>
      <c r="AL155" s="73"/>
      <c r="AM155" s="73"/>
      <c r="AN155" s="73"/>
      <c r="AO155" s="73"/>
      <c r="AP155" s="73"/>
      <c r="AQ155" s="73"/>
      <c r="AR155" s="73"/>
      <c r="AS155" s="73"/>
      <c r="AT155" s="73"/>
      <c r="AU155" s="73"/>
      <c r="AV155" s="73"/>
      <c r="AW155" s="73"/>
      <c r="AX155" s="73"/>
      <c r="AY155" s="73"/>
      <c r="AZ155" s="73"/>
      <c r="BA155" s="73"/>
      <c r="BB155" s="73"/>
      <c r="BC155" s="74"/>
      <c r="IA155" s="14">
        <v>2.42</v>
      </c>
      <c r="IB155" s="14" t="s">
        <v>368</v>
      </c>
      <c r="IC155" s="14" t="s">
        <v>189</v>
      </c>
      <c r="IE155" s="15"/>
      <c r="IF155" s="15"/>
      <c r="IG155" s="15"/>
      <c r="IH155" s="15"/>
      <c r="II155" s="15"/>
    </row>
    <row r="156" spans="1:243" s="14" customFormat="1" ht="15.75">
      <c r="A156" s="67">
        <v>2.43</v>
      </c>
      <c r="B156" s="18" t="s">
        <v>369</v>
      </c>
      <c r="C156" s="19" t="s">
        <v>190</v>
      </c>
      <c r="D156" s="19">
        <v>6</v>
      </c>
      <c r="E156" s="20" t="s">
        <v>263</v>
      </c>
      <c r="F156" s="21">
        <v>8.42</v>
      </c>
      <c r="G156" s="22"/>
      <c r="H156" s="22"/>
      <c r="I156" s="23" t="s">
        <v>33</v>
      </c>
      <c r="J156" s="24">
        <f t="shared" si="8"/>
        <v>1</v>
      </c>
      <c r="K156" s="22" t="s">
        <v>34</v>
      </c>
      <c r="L156" s="22" t="s">
        <v>4</v>
      </c>
      <c r="M156" s="25"/>
      <c r="N156" s="22"/>
      <c r="O156" s="22"/>
      <c r="P156" s="26"/>
      <c r="Q156" s="22"/>
      <c r="R156" s="22"/>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c r="AY156" s="26"/>
      <c r="AZ156" s="26"/>
      <c r="BA156" s="27">
        <f t="shared" si="7"/>
        <v>51</v>
      </c>
      <c r="BB156" s="28">
        <f t="shared" si="9"/>
        <v>51</v>
      </c>
      <c r="BC156" s="29" t="str">
        <f t="shared" si="10"/>
        <v>INR  Fifty One Only</v>
      </c>
      <c r="IA156" s="14">
        <v>2.43</v>
      </c>
      <c r="IB156" s="14" t="s">
        <v>369</v>
      </c>
      <c r="IC156" s="14" t="s">
        <v>190</v>
      </c>
      <c r="ID156" s="14">
        <v>6</v>
      </c>
      <c r="IE156" s="15" t="s">
        <v>263</v>
      </c>
      <c r="IF156" s="15"/>
      <c r="IG156" s="15"/>
      <c r="IH156" s="15"/>
      <c r="II156" s="15"/>
    </row>
    <row r="157" spans="1:243" s="14" customFormat="1" ht="31.5">
      <c r="A157" s="64">
        <v>2.44</v>
      </c>
      <c r="B157" s="18" t="s">
        <v>370</v>
      </c>
      <c r="C157" s="19" t="s">
        <v>191</v>
      </c>
      <c r="D157" s="72"/>
      <c r="E157" s="73"/>
      <c r="F157" s="73"/>
      <c r="G157" s="73"/>
      <c r="H157" s="73"/>
      <c r="I157" s="73"/>
      <c r="J157" s="73"/>
      <c r="K157" s="73"/>
      <c r="L157" s="73"/>
      <c r="M157" s="73"/>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4"/>
      <c r="IA157" s="14">
        <v>2.44</v>
      </c>
      <c r="IB157" s="14" t="s">
        <v>370</v>
      </c>
      <c r="IC157" s="14" t="s">
        <v>191</v>
      </c>
      <c r="IE157" s="15"/>
      <c r="IF157" s="15"/>
      <c r="IG157" s="15"/>
      <c r="IH157" s="15"/>
      <c r="II157" s="15"/>
    </row>
    <row r="158" spans="1:243" s="14" customFormat="1" ht="31.5">
      <c r="A158" s="67">
        <v>2.45</v>
      </c>
      <c r="B158" s="18" t="s">
        <v>369</v>
      </c>
      <c r="C158" s="19" t="s">
        <v>192</v>
      </c>
      <c r="D158" s="19">
        <v>46</v>
      </c>
      <c r="E158" s="20" t="s">
        <v>263</v>
      </c>
      <c r="F158" s="21">
        <v>10.52</v>
      </c>
      <c r="G158" s="22"/>
      <c r="H158" s="22"/>
      <c r="I158" s="23" t="s">
        <v>33</v>
      </c>
      <c r="J158" s="24">
        <f t="shared" si="8"/>
        <v>1</v>
      </c>
      <c r="K158" s="22" t="s">
        <v>34</v>
      </c>
      <c r="L158" s="22" t="s">
        <v>4</v>
      </c>
      <c r="M158" s="25"/>
      <c r="N158" s="22"/>
      <c r="O158" s="22"/>
      <c r="P158" s="26"/>
      <c r="Q158" s="22"/>
      <c r="R158" s="22"/>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c r="AY158" s="26"/>
      <c r="AZ158" s="26"/>
      <c r="BA158" s="27">
        <f t="shared" si="7"/>
        <v>484</v>
      </c>
      <c r="BB158" s="28">
        <f t="shared" si="9"/>
        <v>484</v>
      </c>
      <c r="BC158" s="29" t="str">
        <f t="shared" si="10"/>
        <v>INR  Four Hundred &amp; Eighty Four  Only</v>
      </c>
      <c r="IA158" s="14">
        <v>2.45</v>
      </c>
      <c r="IB158" s="14" t="s">
        <v>369</v>
      </c>
      <c r="IC158" s="14" t="s">
        <v>192</v>
      </c>
      <c r="ID158" s="14">
        <v>46</v>
      </c>
      <c r="IE158" s="15" t="s">
        <v>263</v>
      </c>
      <c r="IF158" s="15"/>
      <c r="IG158" s="15"/>
      <c r="IH158" s="15"/>
      <c r="II158" s="15"/>
    </row>
    <row r="159" spans="1:243" s="14" customFormat="1" ht="15.75">
      <c r="A159" s="64">
        <v>2.46</v>
      </c>
      <c r="B159" s="18" t="s">
        <v>371</v>
      </c>
      <c r="C159" s="19" t="s">
        <v>193</v>
      </c>
      <c r="D159" s="19">
        <v>30</v>
      </c>
      <c r="E159" s="20" t="s">
        <v>263</v>
      </c>
      <c r="F159" s="21">
        <v>13.37</v>
      </c>
      <c r="G159" s="22"/>
      <c r="H159" s="22"/>
      <c r="I159" s="23" t="s">
        <v>33</v>
      </c>
      <c r="J159" s="24">
        <f t="shared" si="8"/>
        <v>1</v>
      </c>
      <c r="K159" s="22" t="s">
        <v>34</v>
      </c>
      <c r="L159" s="22" t="s">
        <v>4</v>
      </c>
      <c r="M159" s="25"/>
      <c r="N159" s="22"/>
      <c r="O159" s="22"/>
      <c r="P159" s="26"/>
      <c r="Q159" s="22"/>
      <c r="R159" s="22"/>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c r="AY159" s="26"/>
      <c r="AZ159" s="26"/>
      <c r="BA159" s="27">
        <f t="shared" si="7"/>
        <v>401</v>
      </c>
      <c r="BB159" s="28">
        <f t="shared" si="9"/>
        <v>401</v>
      </c>
      <c r="BC159" s="29" t="str">
        <f t="shared" si="10"/>
        <v>INR  Four Hundred &amp; One  Only</v>
      </c>
      <c r="IA159" s="14">
        <v>2.46</v>
      </c>
      <c r="IB159" s="14" t="s">
        <v>371</v>
      </c>
      <c r="IC159" s="14" t="s">
        <v>193</v>
      </c>
      <c r="ID159" s="14">
        <v>30</v>
      </c>
      <c r="IE159" s="15" t="s">
        <v>263</v>
      </c>
      <c r="IF159" s="15"/>
      <c r="IG159" s="15"/>
      <c r="IH159" s="15"/>
      <c r="II159" s="15"/>
    </row>
    <row r="160" spans="1:243" s="14" customFormat="1" ht="31.5">
      <c r="A160" s="67">
        <v>2.47</v>
      </c>
      <c r="B160" s="18" t="s">
        <v>372</v>
      </c>
      <c r="C160" s="19" t="s">
        <v>194</v>
      </c>
      <c r="D160" s="72"/>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4"/>
      <c r="IA160" s="14">
        <v>2.47</v>
      </c>
      <c r="IB160" s="14" t="s">
        <v>372</v>
      </c>
      <c r="IC160" s="14" t="s">
        <v>194</v>
      </c>
      <c r="IE160" s="15"/>
      <c r="IF160" s="15"/>
      <c r="IG160" s="15"/>
      <c r="IH160" s="15"/>
      <c r="II160" s="15"/>
    </row>
    <row r="161" spans="1:243" s="14" customFormat="1" ht="33.75" customHeight="1">
      <c r="A161" s="64">
        <v>2.48</v>
      </c>
      <c r="B161" s="18" t="s">
        <v>369</v>
      </c>
      <c r="C161" s="19" t="s">
        <v>195</v>
      </c>
      <c r="D161" s="19">
        <v>46</v>
      </c>
      <c r="E161" s="20" t="s">
        <v>263</v>
      </c>
      <c r="F161" s="21">
        <v>140.16</v>
      </c>
      <c r="G161" s="22"/>
      <c r="H161" s="22"/>
      <c r="I161" s="23" t="s">
        <v>33</v>
      </c>
      <c r="J161" s="24">
        <f t="shared" si="8"/>
        <v>1</v>
      </c>
      <c r="K161" s="22" t="s">
        <v>34</v>
      </c>
      <c r="L161" s="22" t="s">
        <v>4</v>
      </c>
      <c r="M161" s="25"/>
      <c r="N161" s="22"/>
      <c r="O161" s="22"/>
      <c r="P161" s="26"/>
      <c r="Q161" s="22"/>
      <c r="R161" s="22"/>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c r="AY161" s="26"/>
      <c r="AZ161" s="26"/>
      <c r="BA161" s="27">
        <f t="shared" si="7"/>
        <v>6447</v>
      </c>
      <c r="BB161" s="28">
        <f t="shared" si="9"/>
        <v>6447</v>
      </c>
      <c r="BC161" s="29" t="str">
        <f t="shared" si="10"/>
        <v>INR  Six Thousand Four Hundred &amp; Forty Seven  Only</v>
      </c>
      <c r="IA161" s="14">
        <v>2.48</v>
      </c>
      <c r="IB161" s="14" t="s">
        <v>369</v>
      </c>
      <c r="IC161" s="14" t="s">
        <v>195</v>
      </c>
      <c r="ID161" s="14">
        <v>46</v>
      </c>
      <c r="IE161" s="15" t="s">
        <v>263</v>
      </c>
      <c r="IF161" s="15"/>
      <c r="IG161" s="15"/>
      <c r="IH161" s="15"/>
      <c r="II161" s="15"/>
    </row>
    <row r="162" spans="1:243" s="14" customFormat="1" ht="31.5">
      <c r="A162" s="67">
        <v>2.49</v>
      </c>
      <c r="B162" s="18" t="s">
        <v>371</v>
      </c>
      <c r="C162" s="19" t="s">
        <v>196</v>
      </c>
      <c r="D162" s="19">
        <v>30</v>
      </c>
      <c r="E162" s="20" t="s">
        <v>263</v>
      </c>
      <c r="F162" s="21">
        <v>143.88</v>
      </c>
      <c r="G162" s="22"/>
      <c r="H162" s="22"/>
      <c r="I162" s="23" t="s">
        <v>33</v>
      </c>
      <c r="J162" s="24">
        <f t="shared" si="8"/>
        <v>1</v>
      </c>
      <c r="K162" s="22" t="s">
        <v>34</v>
      </c>
      <c r="L162" s="22" t="s">
        <v>4</v>
      </c>
      <c r="M162" s="25"/>
      <c r="N162" s="22"/>
      <c r="O162" s="22"/>
      <c r="P162" s="26"/>
      <c r="Q162" s="22"/>
      <c r="R162" s="22"/>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c r="AY162" s="26"/>
      <c r="AZ162" s="26"/>
      <c r="BA162" s="27">
        <f t="shared" si="7"/>
        <v>4316</v>
      </c>
      <c r="BB162" s="28">
        <f t="shared" si="9"/>
        <v>4316</v>
      </c>
      <c r="BC162" s="29" t="str">
        <f t="shared" si="10"/>
        <v>INR  Four Thousand Three Hundred &amp; Sixteen  Only</v>
      </c>
      <c r="IA162" s="14">
        <v>2.49</v>
      </c>
      <c r="IB162" s="14" t="s">
        <v>371</v>
      </c>
      <c r="IC162" s="14" t="s">
        <v>196</v>
      </c>
      <c r="ID162" s="14">
        <v>30</v>
      </c>
      <c r="IE162" s="15" t="s">
        <v>263</v>
      </c>
      <c r="IF162" s="15"/>
      <c r="IG162" s="15"/>
      <c r="IH162" s="15"/>
      <c r="II162" s="15"/>
    </row>
    <row r="163" spans="1:243" s="14" customFormat="1" ht="72" customHeight="1">
      <c r="A163" s="64">
        <v>2.5</v>
      </c>
      <c r="B163" s="18" t="s">
        <v>283</v>
      </c>
      <c r="C163" s="19" t="s">
        <v>197</v>
      </c>
      <c r="D163" s="72"/>
      <c r="E163" s="73"/>
      <c r="F163" s="73"/>
      <c r="G163" s="73"/>
      <c r="H163" s="73"/>
      <c r="I163" s="73"/>
      <c r="J163" s="73"/>
      <c r="K163" s="73"/>
      <c r="L163" s="73"/>
      <c r="M163" s="73"/>
      <c r="N163" s="73"/>
      <c r="O163" s="73"/>
      <c r="P163" s="73"/>
      <c r="Q163" s="73"/>
      <c r="R163" s="73"/>
      <c r="S163" s="73"/>
      <c r="T163" s="73"/>
      <c r="U163" s="73"/>
      <c r="V163" s="73"/>
      <c r="W163" s="73"/>
      <c r="X163" s="73"/>
      <c r="Y163" s="73"/>
      <c r="Z163" s="73"/>
      <c r="AA163" s="73"/>
      <c r="AB163" s="73"/>
      <c r="AC163" s="73"/>
      <c r="AD163" s="73"/>
      <c r="AE163" s="73"/>
      <c r="AF163" s="73"/>
      <c r="AG163" s="73"/>
      <c r="AH163" s="73"/>
      <c r="AI163" s="73"/>
      <c r="AJ163" s="73"/>
      <c r="AK163" s="73"/>
      <c r="AL163" s="73"/>
      <c r="AM163" s="73"/>
      <c r="AN163" s="73"/>
      <c r="AO163" s="73"/>
      <c r="AP163" s="73"/>
      <c r="AQ163" s="73"/>
      <c r="AR163" s="73"/>
      <c r="AS163" s="73"/>
      <c r="AT163" s="73"/>
      <c r="AU163" s="73"/>
      <c r="AV163" s="73"/>
      <c r="AW163" s="73"/>
      <c r="AX163" s="73"/>
      <c r="AY163" s="73"/>
      <c r="AZ163" s="73"/>
      <c r="BA163" s="73"/>
      <c r="BB163" s="73"/>
      <c r="BC163" s="74"/>
      <c r="IA163" s="14">
        <v>2.5</v>
      </c>
      <c r="IB163" s="16" t="s">
        <v>283</v>
      </c>
      <c r="IC163" s="14" t="s">
        <v>197</v>
      </c>
      <c r="IE163" s="15"/>
      <c r="IF163" s="15"/>
      <c r="IG163" s="15"/>
      <c r="IH163" s="15"/>
      <c r="II163" s="15"/>
    </row>
    <row r="164" spans="1:243" s="14" customFormat="1" ht="31.5">
      <c r="A164" s="67">
        <v>2.51</v>
      </c>
      <c r="B164" s="18" t="s">
        <v>365</v>
      </c>
      <c r="C164" s="19" t="s">
        <v>198</v>
      </c>
      <c r="D164" s="19">
        <v>3</v>
      </c>
      <c r="E164" s="20" t="s">
        <v>264</v>
      </c>
      <c r="F164" s="21">
        <v>622.27</v>
      </c>
      <c r="G164" s="22"/>
      <c r="H164" s="22"/>
      <c r="I164" s="23" t="s">
        <v>33</v>
      </c>
      <c r="J164" s="24">
        <f t="shared" si="8"/>
        <v>1</v>
      </c>
      <c r="K164" s="22" t="s">
        <v>34</v>
      </c>
      <c r="L164" s="22" t="s">
        <v>4</v>
      </c>
      <c r="M164" s="25"/>
      <c r="N164" s="22"/>
      <c r="O164" s="22"/>
      <c r="P164" s="26"/>
      <c r="Q164" s="22"/>
      <c r="R164" s="22"/>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c r="AY164" s="26"/>
      <c r="AZ164" s="26"/>
      <c r="BA164" s="27">
        <f t="shared" si="7"/>
        <v>1867</v>
      </c>
      <c r="BB164" s="28">
        <f t="shared" si="9"/>
        <v>1867</v>
      </c>
      <c r="BC164" s="29" t="str">
        <f t="shared" si="10"/>
        <v>INR  One Thousand Eight Hundred &amp; Sixty Seven  Only</v>
      </c>
      <c r="IA164" s="14">
        <v>2.51</v>
      </c>
      <c r="IB164" s="14" t="s">
        <v>365</v>
      </c>
      <c r="IC164" s="14" t="s">
        <v>198</v>
      </c>
      <c r="ID164" s="14">
        <v>3</v>
      </c>
      <c r="IE164" s="15" t="s">
        <v>264</v>
      </c>
      <c r="IF164" s="15"/>
      <c r="IG164" s="15"/>
      <c r="IH164" s="15"/>
      <c r="II164" s="15"/>
    </row>
    <row r="165" spans="1:243" s="14" customFormat="1" ht="31.5">
      <c r="A165" s="64">
        <v>2.52</v>
      </c>
      <c r="B165" s="18" t="s">
        <v>364</v>
      </c>
      <c r="C165" s="19" t="s">
        <v>199</v>
      </c>
      <c r="D165" s="19">
        <v>3</v>
      </c>
      <c r="E165" s="20" t="s">
        <v>264</v>
      </c>
      <c r="F165" s="21">
        <v>692.63</v>
      </c>
      <c r="G165" s="22"/>
      <c r="H165" s="22"/>
      <c r="I165" s="23" t="s">
        <v>33</v>
      </c>
      <c r="J165" s="24">
        <f t="shared" si="8"/>
        <v>1</v>
      </c>
      <c r="K165" s="22" t="s">
        <v>34</v>
      </c>
      <c r="L165" s="22" t="s">
        <v>4</v>
      </c>
      <c r="M165" s="25"/>
      <c r="N165" s="22"/>
      <c r="O165" s="22"/>
      <c r="P165" s="26"/>
      <c r="Q165" s="22"/>
      <c r="R165" s="22"/>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c r="AY165" s="26"/>
      <c r="AZ165" s="26"/>
      <c r="BA165" s="27">
        <f t="shared" si="7"/>
        <v>2078</v>
      </c>
      <c r="BB165" s="28">
        <f t="shared" si="9"/>
        <v>2078</v>
      </c>
      <c r="BC165" s="29" t="str">
        <f t="shared" si="10"/>
        <v>INR  Two Thousand  &amp;Seventy Eight  Only</v>
      </c>
      <c r="IA165" s="14">
        <v>2.52</v>
      </c>
      <c r="IB165" s="14" t="s">
        <v>364</v>
      </c>
      <c r="IC165" s="14" t="s">
        <v>199</v>
      </c>
      <c r="ID165" s="14">
        <v>3</v>
      </c>
      <c r="IE165" s="15" t="s">
        <v>264</v>
      </c>
      <c r="IF165" s="15"/>
      <c r="IG165" s="15"/>
      <c r="IH165" s="15"/>
      <c r="II165" s="15"/>
    </row>
    <row r="166" spans="1:243" s="14" customFormat="1" ht="31.5">
      <c r="A166" s="67">
        <v>2.53</v>
      </c>
      <c r="B166" s="18" t="s">
        <v>284</v>
      </c>
      <c r="C166" s="19" t="s">
        <v>200</v>
      </c>
      <c r="D166" s="72"/>
      <c r="E166" s="73"/>
      <c r="F166" s="73"/>
      <c r="G166" s="73"/>
      <c r="H166" s="73"/>
      <c r="I166" s="73"/>
      <c r="J166" s="73"/>
      <c r="K166" s="73"/>
      <c r="L166" s="73"/>
      <c r="M166" s="73"/>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4"/>
      <c r="IA166" s="14">
        <v>2.53</v>
      </c>
      <c r="IB166" s="14" t="s">
        <v>284</v>
      </c>
      <c r="IC166" s="14" t="s">
        <v>200</v>
      </c>
      <c r="IE166" s="15"/>
      <c r="IF166" s="15"/>
      <c r="IG166" s="15"/>
      <c r="IH166" s="15"/>
      <c r="II166" s="15"/>
    </row>
    <row r="167" spans="1:243" s="14" customFormat="1" ht="31.5">
      <c r="A167" s="64">
        <v>2.54</v>
      </c>
      <c r="B167" s="18" t="s">
        <v>254</v>
      </c>
      <c r="C167" s="19" t="s">
        <v>201</v>
      </c>
      <c r="D167" s="19">
        <v>1</v>
      </c>
      <c r="E167" s="20" t="s">
        <v>264</v>
      </c>
      <c r="F167" s="21">
        <v>380.71</v>
      </c>
      <c r="G167" s="22"/>
      <c r="H167" s="22"/>
      <c r="I167" s="23" t="s">
        <v>33</v>
      </c>
      <c r="J167" s="24">
        <f t="shared" si="8"/>
        <v>1</v>
      </c>
      <c r="K167" s="22" t="s">
        <v>34</v>
      </c>
      <c r="L167" s="22" t="s">
        <v>4</v>
      </c>
      <c r="M167" s="25"/>
      <c r="N167" s="22"/>
      <c r="O167" s="22"/>
      <c r="P167" s="26"/>
      <c r="Q167" s="22"/>
      <c r="R167" s="22"/>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c r="AY167" s="26"/>
      <c r="AZ167" s="26"/>
      <c r="BA167" s="27">
        <f t="shared" si="7"/>
        <v>381</v>
      </c>
      <c r="BB167" s="28">
        <f t="shared" si="9"/>
        <v>381</v>
      </c>
      <c r="BC167" s="29" t="str">
        <f t="shared" si="10"/>
        <v>INR  Three Hundred &amp; Eighty One  Only</v>
      </c>
      <c r="IA167" s="14">
        <v>2.54</v>
      </c>
      <c r="IB167" s="14" t="s">
        <v>254</v>
      </c>
      <c r="IC167" s="14" t="s">
        <v>201</v>
      </c>
      <c r="ID167" s="14">
        <v>1</v>
      </c>
      <c r="IE167" s="15" t="s">
        <v>264</v>
      </c>
      <c r="IF167" s="15"/>
      <c r="IG167" s="15"/>
      <c r="IH167" s="15"/>
      <c r="II167" s="15"/>
    </row>
    <row r="168" spans="1:243" s="14" customFormat="1" ht="47.25">
      <c r="A168" s="67">
        <v>2.55</v>
      </c>
      <c r="B168" s="18" t="s">
        <v>258</v>
      </c>
      <c r="C168" s="19" t="s">
        <v>202</v>
      </c>
      <c r="D168" s="72"/>
      <c r="E168" s="73"/>
      <c r="F168" s="73"/>
      <c r="G168" s="73"/>
      <c r="H168" s="73"/>
      <c r="I168" s="73"/>
      <c r="J168" s="73"/>
      <c r="K168" s="73"/>
      <c r="L168" s="73"/>
      <c r="M168" s="73"/>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4"/>
      <c r="IA168" s="14">
        <v>2.55</v>
      </c>
      <c r="IB168" s="14" t="s">
        <v>258</v>
      </c>
      <c r="IC168" s="14" t="s">
        <v>202</v>
      </c>
      <c r="IE168" s="15"/>
      <c r="IF168" s="15"/>
      <c r="IG168" s="15"/>
      <c r="IH168" s="15"/>
      <c r="II168" s="15"/>
    </row>
    <row r="169" spans="1:243" s="14" customFormat="1" ht="31.5">
      <c r="A169" s="64">
        <v>2.56</v>
      </c>
      <c r="B169" s="18" t="s">
        <v>254</v>
      </c>
      <c r="C169" s="19" t="s">
        <v>203</v>
      </c>
      <c r="D169" s="19">
        <v>7</v>
      </c>
      <c r="E169" s="20" t="s">
        <v>264</v>
      </c>
      <c r="F169" s="21">
        <v>621.13</v>
      </c>
      <c r="G169" s="22"/>
      <c r="H169" s="22"/>
      <c r="I169" s="23" t="s">
        <v>33</v>
      </c>
      <c r="J169" s="24">
        <f t="shared" si="8"/>
        <v>1</v>
      </c>
      <c r="K169" s="22" t="s">
        <v>34</v>
      </c>
      <c r="L169" s="22" t="s">
        <v>4</v>
      </c>
      <c r="M169" s="25"/>
      <c r="N169" s="22"/>
      <c r="O169" s="22"/>
      <c r="P169" s="26"/>
      <c r="Q169" s="22"/>
      <c r="R169" s="22"/>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c r="AY169" s="26"/>
      <c r="AZ169" s="26"/>
      <c r="BA169" s="27">
        <f t="shared" si="7"/>
        <v>4348</v>
      </c>
      <c r="BB169" s="28">
        <f t="shared" si="9"/>
        <v>4348</v>
      </c>
      <c r="BC169" s="29" t="str">
        <f t="shared" si="10"/>
        <v>INR  Four Thousand Three Hundred &amp; Forty Eight  Only</v>
      </c>
      <c r="IA169" s="14">
        <v>2.56</v>
      </c>
      <c r="IB169" s="14" t="s">
        <v>254</v>
      </c>
      <c r="IC169" s="14" t="s">
        <v>203</v>
      </c>
      <c r="ID169" s="14">
        <v>7</v>
      </c>
      <c r="IE169" s="15" t="s">
        <v>264</v>
      </c>
      <c r="IF169" s="15"/>
      <c r="IG169" s="15"/>
      <c r="IH169" s="15"/>
      <c r="II169" s="15"/>
    </row>
    <row r="170" spans="1:243" s="14" customFormat="1" ht="36" customHeight="1">
      <c r="A170" s="67">
        <v>2.57</v>
      </c>
      <c r="B170" s="18" t="s">
        <v>259</v>
      </c>
      <c r="C170" s="19" t="s">
        <v>204</v>
      </c>
      <c r="D170" s="72"/>
      <c r="E170" s="73"/>
      <c r="F170" s="73"/>
      <c r="G170" s="73"/>
      <c r="H170" s="73"/>
      <c r="I170" s="73"/>
      <c r="J170" s="73"/>
      <c r="K170" s="73"/>
      <c r="L170" s="73"/>
      <c r="M170" s="73"/>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4"/>
      <c r="IA170" s="14">
        <v>2.57</v>
      </c>
      <c r="IB170" s="16" t="s">
        <v>259</v>
      </c>
      <c r="IC170" s="14" t="s">
        <v>204</v>
      </c>
      <c r="IE170" s="15"/>
      <c r="IF170" s="15"/>
      <c r="IG170" s="15"/>
      <c r="IH170" s="15"/>
      <c r="II170" s="15"/>
    </row>
    <row r="171" spans="1:243" s="14" customFormat="1" ht="29.25" customHeight="1">
      <c r="A171" s="64">
        <v>2.58</v>
      </c>
      <c r="B171" s="18" t="s">
        <v>260</v>
      </c>
      <c r="C171" s="19" t="s">
        <v>205</v>
      </c>
      <c r="D171" s="19">
        <v>17</v>
      </c>
      <c r="E171" s="20" t="s">
        <v>264</v>
      </c>
      <c r="F171" s="21">
        <v>438.71</v>
      </c>
      <c r="G171" s="22"/>
      <c r="H171" s="22"/>
      <c r="I171" s="23" t="s">
        <v>33</v>
      </c>
      <c r="J171" s="24">
        <f t="shared" si="8"/>
        <v>1</v>
      </c>
      <c r="K171" s="22" t="s">
        <v>34</v>
      </c>
      <c r="L171" s="22" t="s">
        <v>4</v>
      </c>
      <c r="M171" s="25"/>
      <c r="N171" s="22"/>
      <c r="O171" s="22"/>
      <c r="P171" s="26"/>
      <c r="Q171" s="22"/>
      <c r="R171" s="22"/>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c r="AY171" s="26"/>
      <c r="AZ171" s="26"/>
      <c r="BA171" s="27">
        <f t="shared" si="7"/>
        <v>7458</v>
      </c>
      <c r="BB171" s="28">
        <f t="shared" si="9"/>
        <v>7458</v>
      </c>
      <c r="BC171" s="29" t="str">
        <f t="shared" si="10"/>
        <v>INR  Seven Thousand Four Hundred &amp; Fifty Eight  Only</v>
      </c>
      <c r="IA171" s="14">
        <v>2.58</v>
      </c>
      <c r="IB171" s="16" t="s">
        <v>260</v>
      </c>
      <c r="IC171" s="14" t="s">
        <v>205</v>
      </c>
      <c r="ID171" s="14">
        <v>17</v>
      </c>
      <c r="IE171" s="15" t="s">
        <v>264</v>
      </c>
      <c r="IF171" s="15"/>
      <c r="IG171" s="15"/>
      <c r="IH171" s="15"/>
      <c r="II171" s="15"/>
    </row>
    <row r="172" spans="1:243" s="14" customFormat="1" ht="47.25">
      <c r="A172" s="67">
        <v>2.59</v>
      </c>
      <c r="B172" s="18" t="s">
        <v>261</v>
      </c>
      <c r="C172" s="19" t="s">
        <v>206</v>
      </c>
      <c r="D172" s="19">
        <v>25</v>
      </c>
      <c r="E172" s="20" t="s">
        <v>264</v>
      </c>
      <c r="F172" s="21">
        <v>54.1</v>
      </c>
      <c r="G172" s="22"/>
      <c r="H172" s="22"/>
      <c r="I172" s="23" t="s">
        <v>33</v>
      </c>
      <c r="J172" s="24">
        <f t="shared" si="8"/>
        <v>1</v>
      </c>
      <c r="K172" s="22" t="s">
        <v>34</v>
      </c>
      <c r="L172" s="22" t="s">
        <v>4</v>
      </c>
      <c r="M172" s="25"/>
      <c r="N172" s="22"/>
      <c r="O172" s="22"/>
      <c r="P172" s="26"/>
      <c r="Q172" s="22"/>
      <c r="R172" s="22"/>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c r="AY172" s="26"/>
      <c r="AZ172" s="26"/>
      <c r="BA172" s="27">
        <f t="shared" si="7"/>
        <v>1353</v>
      </c>
      <c r="BB172" s="28">
        <f t="shared" si="9"/>
        <v>1353</v>
      </c>
      <c r="BC172" s="29" t="str">
        <f t="shared" si="10"/>
        <v>INR  One Thousand Three Hundred &amp; Fifty Three  Only</v>
      </c>
      <c r="IA172" s="14">
        <v>2.59</v>
      </c>
      <c r="IB172" s="14" t="s">
        <v>261</v>
      </c>
      <c r="IC172" s="14" t="s">
        <v>206</v>
      </c>
      <c r="ID172" s="14">
        <v>25</v>
      </c>
      <c r="IE172" s="15" t="s">
        <v>264</v>
      </c>
      <c r="IF172" s="15"/>
      <c r="IG172" s="15"/>
      <c r="IH172" s="15"/>
      <c r="II172" s="15"/>
    </row>
    <row r="173" spans="1:243" s="14" customFormat="1" ht="31.5">
      <c r="A173" s="64">
        <v>2.6</v>
      </c>
      <c r="B173" s="18" t="s">
        <v>285</v>
      </c>
      <c r="C173" s="19" t="s">
        <v>207</v>
      </c>
      <c r="D173" s="19">
        <v>12</v>
      </c>
      <c r="E173" s="20" t="s">
        <v>263</v>
      </c>
      <c r="F173" s="21">
        <v>150.64</v>
      </c>
      <c r="G173" s="22"/>
      <c r="H173" s="22"/>
      <c r="I173" s="23" t="s">
        <v>33</v>
      </c>
      <c r="J173" s="24">
        <f t="shared" si="8"/>
        <v>1</v>
      </c>
      <c r="K173" s="22" t="s">
        <v>34</v>
      </c>
      <c r="L173" s="22" t="s">
        <v>4</v>
      </c>
      <c r="M173" s="25"/>
      <c r="N173" s="22"/>
      <c r="O173" s="22"/>
      <c r="P173" s="26"/>
      <c r="Q173" s="22"/>
      <c r="R173" s="22"/>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c r="AY173" s="26"/>
      <c r="AZ173" s="26"/>
      <c r="BA173" s="27">
        <f t="shared" si="7"/>
        <v>1808</v>
      </c>
      <c r="BB173" s="28">
        <f t="shared" si="9"/>
        <v>1808</v>
      </c>
      <c r="BC173" s="29" t="str">
        <f t="shared" si="10"/>
        <v>INR  One Thousand Eight Hundred &amp; Eight  Only</v>
      </c>
      <c r="IA173" s="14">
        <v>2.6</v>
      </c>
      <c r="IB173" s="14" t="s">
        <v>285</v>
      </c>
      <c r="IC173" s="14" t="s">
        <v>207</v>
      </c>
      <c r="ID173" s="14">
        <v>12</v>
      </c>
      <c r="IE173" s="15" t="s">
        <v>263</v>
      </c>
      <c r="IF173" s="15"/>
      <c r="IG173" s="15"/>
      <c r="IH173" s="15"/>
      <c r="II173" s="15"/>
    </row>
    <row r="174" spans="1:243" s="14" customFormat="1" ht="63">
      <c r="A174" s="67">
        <v>2.61</v>
      </c>
      <c r="B174" s="18" t="s">
        <v>286</v>
      </c>
      <c r="C174" s="19" t="s">
        <v>208</v>
      </c>
      <c r="D174" s="19">
        <v>6</v>
      </c>
      <c r="E174" s="20" t="s">
        <v>263</v>
      </c>
      <c r="F174" s="21">
        <v>173.96</v>
      </c>
      <c r="G174" s="22"/>
      <c r="H174" s="22"/>
      <c r="I174" s="23" t="s">
        <v>33</v>
      </c>
      <c r="J174" s="24">
        <f t="shared" si="8"/>
        <v>1</v>
      </c>
      <c r="K174" s="22" t="s">
        <v>34</v>
      </c>
      <c r="L174" s="22" t="s">
        <v>4</v>
      </c>
      <c r="M174" s="25"/>
      <c r="N174" s="22"/>
      <c r="O174" s="22"/>
      <c r="P174" s="26"/>
      <c r="Q174" s="22"/>
      <c r="R174" s="22"/>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c r="AY174" s="26"/>
      <c r="AZ174" s="26"/>
      <c r="BA174" s="27">
        <f t="shared" si="7"/>
        <v>1044</v>
      </c>
      <c r="BB174" s="28">
        <f t="shared" si="9"/>
        <v>1044</v>
      </c>
      <c r="BC174" s="29" t="str">
        <f t="shared" si="10"/>
        <v>INR  One Thousand  &amp;Forty Four  Only</v>
      </c>
      <c r="IA174" s="14">
        <v>2.61</v>
      </c>
      <c r="IB174" s="14" t="s">
        <v>286</v>
      </c>
      <c r="IC174" s="14" t="s">
        <v>208</v>
      </c>
      <c r="ID174" s="14">
        <v>6</v>
      </c>
      <c r="IE174" s="15" t="s">
        <v>263</v>
      </c>
      <c r="IF174" s="15"/>
      <c r="IG174" s="15"/>
      <c r="IH174" s="15"/>
      <c r="II174" s="15"/>
    </row>
    <row r="175" spans="1:243" s="14" customFormat="1" ht="72.75" customHeight="1">
      <c r="A175" s="64">
        <v>2.62</v>
      </c>
      <c r="B175" s="18" t="s">
        <v>373</v>
      </c>
      <c r="C175" s="19" t="s">
        <v>209</v>
      </c>
      <c r="D175" s="19">
        <v>13</v>
      </c>
      <c r="E175" s="20" t="s">
        <v>213</v>
      </c>
      <c r="F175" s="21">
        <v>151.69</v>
      </c>
      <c r="G175" s="22"/>
      <c r="H175" s="22"/>
      <c r="I175" s="23" t="s">
        <v>33</v>
      </c>
      <c r="J175" s="24">
        <f t="shared" si="8"/>
        <v>1</v>
      </c>
      <c r="K175" s="22" t="s">
        <v>34</v>
      </c>
      <c r="L175" s="22" t="s">
        <v>4</v>
      </c>
      <c r="M175" s="25"/>
      <c r="N175" s="22"/>
      <c r="O175" s="22"/>
      <c r="P175" s="26"/>
      <c r="Q175" s="22"/>
      <c r="R175" s="22"/>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c r="AY175" s="26"/>
      <c r="AZ175" s="26"/>
      <c r="BA175" s="27">
        <f t="shared" si="7"/>
        <v>1972</v>
      </c>
      <c r="BB175" s="28">
        <f t="shared" si="9"/>
        <v>1972</v>
      </c>
      <c r="BC175" s="29" t="str">
        <f t="shared" si="10"/>
        <v>INR  One Thousand Nine Hundred &amp; Seventy Two  Only</v>
      </c>
      <c r="IA175" s="14">
        <v>2.62</v>
      </c>
      <c r="IB175" s="16" t="s">
        <v>373</v>
      </c>
      <c r="IC175" s="14" t="s">
        <v>209</v>
      </c>
      <c r="ID175" s="14">
        <v>13</v>
      </c>
      <c r="IE175" s="15" t="s">
        <v>213</v>
      </c>
      <c r="IF175" s="15"/>
      <c r="IG175" s="15"/>
      <c r="IH175" s="15"/>
      <c r="II175" s="15"/>
    </row>
    <row r="176" spans="1:243" s="14" customFormat="1" ht="15.75">
      <c r="A176" s="67">
        <v>2.63</v>
      </c>
      <c r="B176" s="18" t="s">
        <v>374</v>
      </c>
      <c r="C176" s="19" t="s">
        <v>210</v>
      </c>
      <c r="D176" s="72"/>
      <c r="E176" s="73"/>
      <c r="F176" s="73"/>
      <c r="G176" s="73"/>
      <c r="H176" s="73"/>
      <c r="I176" s="73"/>
      <c r="J176" s="73"/>
      <c r="K176" s="73"/>
      <c r="L176" s="73"/>
      <c r="M176" s="73"/>
      <c r="N176" s="73"/>
      <c r="O176" s="73"/>
      <c r="P176" s="73"/>
      <c r="Q176" s="73"/>
      <c r="R176" s="73"/>
      <c r="S176" s="73"/>
      <c r="T176" s="73"/>
      <c r="U176" s="73"/>
      <c r="V176" s="73"/>
      <c r="W176" s="73"/>
      <c r="X176" s="73"/>
      <c r="Y176" s="73"/>
      <c r="Z176" s="73"/>
      <c r="AA176" s="73"/>
      <c r="AB176" s="73"/>
      <c r="AC176" s="73"/>
      <c r="AD176" s="73"/>
      <c r="AE176" s="73"/>
      <c r="AF176" s="73"/>
      <c r="AG176" s="73"/>
      <c r="AH176" s="73"/>
      <c r="AI176" s="73"/>
      <c r="AJ176" s="73"/>
      <c r="AK176" s="73"/>
      <c r="AL176" s="73"/>
      <c r="AM176" s="73"/>
      <c r="AN176" s="73"/>
      <c r="AO176" s="73"/>
      <c r="AP176" s="73"/>
      <c r="AQ176" s="73"/>
      <c r="AR176" s="73"/>
      <c r="AS176" s="73"/>
      <c r="AT176" s="73"/>
      <c r="AU176" s="73"/>
      <c r="AV176" s="73"/>
      <c r="AW176" s="73"/>
      <c r="AX176" s="73"/>
      <c r="AY176" s="73"/>
      <c r="AZ176" s="73"/>
      <c r="BA176" s="73"/>
      <c r="BB176" s="73"/>
      <c r="BC176" s="74"/>
      <c r="IA176" s="14">
        <v>2.63</v>
      </c>
      <c r="IB176" s="14" t="s">
        <v>374</v>
      </c>
      <c r="IC176" s="14" t="s">
        <v>210</v>
      </c>
      <c r="IE176" s="15"/>
      <c r="IF176" s="15"/>
      <c r="IG176" s="15"/>
      <c r="IH176" s="15"/>
      <c r="II176" s="15"/>
    </row>
    <row r="177" spans="1:243" s="14" customFormat="1" ht="72" customHeight="1">
      <c r="A177" s="64">
        <v>2.64</v>
      </c>
      <c r="B177" s="18" t="s">
        <v>375</v>
      </c>
      <c r="C177" s="19" t="s">
        <v>211</v>
      </c>
      <c r="D177" s="72"/>
      <c r="E177" s="73"/>
      <c r="F177" s="73"/>
      <c r="G177" s="73"/>
      <c r="H177" s="73"/>
      <c r="I177" s="73"/>
      <c r="J177" s="73"/>
      <c r="K177" s="73"/>
      <c r="L177" s="73"/>
      <c r="M177" s="73"/>
      <c r="N177" s="73"/>
      <c r="O177" s="73"/>
      <c r="P177" s="73"/>
      <c r="Q177" s="73"/>
      <c r="R177" s="73"/>
      <c r="S177" s="73"/>
      <c r="T177" s="73"/>
      <c r="U177" s="73"/>
      <c r="V177" s="73"/>
      <c r="W177" s="73"/>
      <c r="X177" s="73"/>
      <c r="Y177" s="73"/>
      <c r="Z177" s="73"/>
      <c r="AA177" s="73"/>
      <c r="AB177" s="73"/>
      <c r="AC177" s="73"/>
      <c r="AD177" s="73"/>
      <c r="AE177" s="73"/>
      <c r="AF177" s="73"/>
      <c r="AG177" s="73"/>
      <c r="AH177" s="73"/>
      <c r="AI177" s="73"/>
      <c r="AJ177" s="73"/>
      <c r="AK177" s="73"/>
      <c r="AL177" s="73"/>
      <c r="AM177" s="73"/>
      <c r="AN177" s="73"/>
      <c r="AO177" s="73"/>
      <c r="AP177" s="73"/>
      <c r="AQ177" s="73"/>
      <c r="AR177" s="73"/>
      <c r="AS177" s="73"/>
      <c r="AT177" s="73"/>
      <c r="AU177" s="73"/>
      <c r="AV177" s="73"/>
      <c r="AW177" s="73"/>
      <c r="AX177" s="73"/>
      <c r="AY177" s="73"/>
      <c r="AZ177" s="73"/>
      <c r="BA177" s="73"/>
      <c r="BB177" s="73"/>
      <c r="BC177" s="74"/>
      <c r="IA177" s="14">
        <v>2.64</v>
      </c>
      <c r="IB177" s="14" t="s">
        <v>375</v>
      </c>
      <c r="IC177" s="14" t="s">
        <v>211</v>
      </c>
      <c r="IE177" s="15"/>
      <c r="IF177" s="15"/>
      <c r="IG177" s="15"/>
      <c r="IH177" s="15"/>
      <c r="II177" s="15"/>
    </row>
    <row r="178" spans="1:243" s="14" customFormat="1" ht="31.5">
      <c r="A178" s="67">
        <v>2.65</v>
      </c>
      <c r="B178" s="18" t="s">
        <v>376</v>
      </c>
      <c r="C178" s="19" t="s">
        <v>212</v>
      </c>
      <c r="D178" s="19">
        <v>9</v>
      </c>
      <c r="E178" s="20" t="s">
        <v>263</v>
      </c>
      <c r="F178" s="21">
        <v>329.46</v>
      </c>
      <c r="G178" s="22"/>
      <c r="H178" s="22"/>
      <c r="I178" s="23" t="s">
        <v>33</v>
      </c>
      <c r="J178" s="24">
        <f t="shared" si="8"/>
        <v>1</v>
      </c>
      <c r="K178" s="22" t="s">
        <v>34</v>
      </c>
      <c r="L178" s="22" t="s">
        <v>4</v>
      </c>
      <c r="M178" s="25"/>
      <c r="N178" s="22"/>
      <c r="O178" s="22"/>
      <c r="P178" s="26"/>
      <c r="Q178" s="22"/>
      <c r="R178" s="22"/>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c r="AY178" s="26"/>
      <c r="AZ178" s="26"/>
      <c r="BA178" s="27">
        <f t="shared" si="7"/>
        <v>2965</v>
      </c>
      <c r="BB178" s="28">
        <f t="shared" si="9"/>
        <v>2965</v>
      </c>
      <c r="BC178" s="29" t="str">
        <f t="shared" si="10"/>
        <v>INR  Two Thousand Nine Hundred &amp; Sixty Five  Only</v>
      </c>
      <c r="IA178" s="14">
        <v>2.65</v>
      </c>
      <c r="IB178" s="14" t="s">
        <v>376</v>
      </c>
      <c r="IC178" s="14" t="s">
        <v>212</v>
      </c>
      <c r="ID178" s="14">
        <v>9</v>
      </c>
      <c r="IE178" s="15" t="s">
        <v>263</v>
      </c>
      <c r="IF178" s="15"/>
      <c r="IG178" s="15"/>
      <c r="IH178" s="15"/>
      <c r="II178" s="15"/>
    </row>
    <row r="179" spans="1:243" s="14" customFormat="1" ht="31.5">
      <c r="A179" s="64">
        <v>2.66</v>
      </c>
      <c r="B179" s="18" t="s">
        <v>377</v>
      </c>
      <c r="C179" s="19" t="s">
        <v>404</v>
      </c>
      <c r="D179" s="19">
        <v>6</v>
      </c>
      <c r="E179" s="20" t="s">
        <v>263</v>
      </c>
      <c r="F179" s="21">
        <v>518.54</v>
      </c>
      <c r="G179" s="22"/>
      <c r="H179" s="22"/>
      <c r="I179" s="23" t="s">
        <v>33</v>
      </c>
      <c r="J179" s="24">
        <f t="shared" si="8"/>
        <v>1</v>
      </c>
      <c r="K179" s="22" t="s">
        <v>34</v>
      </c>
      <c r="L179" s="22" t="s">
        <v>4</v>
      </c>
      <c r="M179" s="25"/>
      <c r="N179" s="22"/>
      <c r="O179" s="22"/>
      <c r="P179" s="26"/>
      <c r="Q179" s="22"/>
      <c r="R179" s="22"/>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c r="AY179" s="26"/>
      <c r="AZ179" s="26"/>
      <c r="BA179" s="27">
        <f t="shared" si="7"/>
        <v>3111</v>
      </c>
      <c r="BB179" s="28">
        <f>BA179+SUM(N179:AZ179)</f>
        <v>3111</v>
      </c>
      <c r="BC179" s="29" t="str">
        <f>SpellNumber(L179,BB179)</f>
        <v>INR  Three Thousand One Hundred &amp; Eleven  Only</v>
      </c>
      <c r="IA179" s="14">
        <v>2.66</v>
      </c>
      <c r="IB179" s="14" t="s">
        <v>377</v>
      </c>
      <c r="IC179" s="14" t="s">
        <v>404</v>
      </c>
      <c r="ID179" s="14">
        <v>6</v>
      </c>
      <c r="IE179" s="15" t="s">
        <v>263</v>
      </c>
      <c r="IF179" s="15"/>
      <c r="IG179" s="15"/>
      <c r="IH179" s="15"/>
      <c r="II179" s="15"/>
    </row>
    <row r="180" spans="1:243" s="14" customFormat="1" ht="63">
      <c r="A180" s="67">
        <v>2.67</v>
      </c>
      <c r="B180" s="18" t="s">
        <v>378</v>
      </c>
      <c r="C180" s="19" t="s">
        <v>405</v>
      </c>
      <c r="D180" s="72"/>
      <c r="E180" s="73"/>
      <c r="F180" s="73"/>
      <c r="G180" s="73"/>
      <c r="H180" s="73"/>
      <c r="I180" s="73"/>
      <c r="J180" s="73"/>
      <c r="K180" s="73"/>
      <c r="L180" s="73"/>
      <c r="M180" s="73"/>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4"/>
      <c r="IA180" s="14">
        <v>2.67</v>
      </c>
      <c r="IB180" s="14" t="s">
        <v>378</v>
      </c>
      <c r="IC180" s="14" t="s">
        <v>405</v>
      </c>
      <c r="IE180" s="15"/>
      <c r="IF180" s="15"/>
      <c r="IG180" s="15"/>
      <c r="IH180" s="15"/>
      <c r="II180" s="15"/>
    </row>
    <row r="181" spans="1:243" s="14" customFormat="1" ht="31.5">
      <c r="A181" s="64">
        <v>2.68</v>
      </c>
      <c r="B181" s="18" t="s">
        <v>379</v>
      </c>
      <c r="C181" s="19" t="s">
        <v>406</v>
      </c>
      <c r="D181" s="19">
        <v>9</v>
      </c>
      <c r="E181" s="20" t="s">
        <v>263</v>
      </c>
      <c r="F181" s="21">
        <v>785.18</v>
      </c>
      <c r="G181" s="22"/>
      <c r="H181" s="22"/>
      <c r="I181" s="23" t="s">
        <v>33</v>
      </c>
      <c r="J181" s="24">
        <f t="shared" si="8"/>
        <v>1</v>
      </c>
      <c r="K181" s="22" t="s">
        <v>34</v>
      </c>
      <c r="L181" s="22" t="s">
        <v>4</v>
      </c>
      <c r="M181" s="25"/>
      <c r="N181" s="22"/>
      <c r="O181" s="22"/>
      <c r="P181" s="26"/>
      <c r="Q181" s="22"/>
      <c r="R181" s="22"/>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c r="AY181" s="26"/>
      <c r="AZ181" s="26"/>
      <c r="BA181" s="27">
        <f t="shared" si="7"/>
        <v>7067</v>
      </c>
      <c r="BB181" s="28">
        <f aca="true" t="shared" si="11" ref="BB181:BB190">BA181+SUM(N181:AZ181)</f>
        <v>7067</v>
      </c>
      <c r="BC181" s="29" t="str">
        <f aca="true" t="shared" si="12" ref="BC181:BC190">SpellNumber(L181,BB181)</f>
        <v>INR  Seven Thousand  &amp;Sixty Seven  Only</v>
      </c>
      <c r="IA181" s="14">
        <v>2.68</v>
      </c>
      <c r="IB181" s="14" t="s">
        <v>379</v>
      </c>
      <c r="IC181" s="14" t="s">
        <v>406</v>
      </c>
      <c r="ID181" s="14">
        <v>9</v>
      </c>
      <c r="IE181" s="15" t="s">
        <v>263</v>
      </c>
      <c r="IF181" s="15"/>
      <c r="IG181" s="15"/>
      <c r="IH181" s="15"/>
      <c r="II181" s="15"/>
    </row>
    <row r="182" spans="1:243" s="14" customFormat="1" ht="31.5">
      <c r="A182" s="67">
        <v>2.69</v>
      </c>
      <c r="B182" s="18" t="s">
        <v>380</v>
      </c>
      <c r="C182" s="19" t="s">
        <v>407</v>
      </c>
      <c r="D182" s="19">
        <v>6</v>
      </c>
      <c r="E182" s="20" t="s">
        <v>263</v>
      </c>
      <c r="F182" s="21">
        <v>960.24</v>
      </c>
      <c r="G182" s="22"/>
      <c r="H182" s="22"/>
      <c r="I182" s="23" t="s">
        <v>33</v>
      </c>
      <c r="J182" s="24">
        <f t="shared" si="8"/>
        <v>1</v>
      </c>
      <c r="K182" s="22" t="s">
        <v>34</v>
      </c>
      <c r="L182" s="22" t="s">
        <v>4</v>
      </c>
      <c r="M182" s="25"/>
      <c r="N182" s="22"/>
      <c r="O182" s="22"/>
      <c r="P182" s="26"/>
      <c r="Q182" s="22"/>
      <c r="R182" s="22"/>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c r="AY182" s="26"/>
      <c r="AZ182" s="26"/>
      <c r="BA182" s="27">
        <f t="shared" si="7"/>
        <v>5761</v>
      </c>
      <c r="BB182" s="28">
        <f t="shared" si="11"/>
        <v>5761</v>
      </c>
      <c r="BC182" s="29" t="str">
        <f t="shared" si="12"/>
        <v>INR  Five Thousand Seven Hundred &amp; Sixty One  Only</v>
      </c>
      <c r="IA182" s="14">
        <v>2.69</v>
      </c>
      <c r="IB182" s="14" t="s">
        <v>380</v>
      </c>
      <c r="IC182" s="14" t="s">
        <v>407</v>
      </c>
      <c r="ID182" s="14">
        <v>6</v>
      </c>
      <c r="IE182" s="15" t="s">
        <v>263</v>
      </c>
      <c r="IF182" s="15"/>
      <c r="IG182" s="15"/>
      <c r="IH182" s="15"/>
      <c r="II182" s="15"/>
    </row>
    <row r="183" spans="1:243" s="14" customFormat="1" ht="78.75">
      <c r="A183" s="64">
        <v>2.7</v>
      </c>
      <c r="B183" s="18" t="s">
        <v>381</v>
      </c>
      <c r="C183" s="19" t="s">
        <v>408</v>
      </c>
      <c r="D183" s="72"/>
      <c r="E183" s="73"/>
      <c r="F183" s="73"/>
      <c r="G183" s="73"/>
      <c r="H183" s="73"/>
      <c r="I183" s="73"/>
      <c r="J183" s="73"/>
      <c r="K183" s="73"/>
      <c r="L183" s="73"/>
      <c r="M183" s="73"/>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4"/>
      <c r="IA183" s="14">
        <v>2.7</v>
      </c>
      <c r="IB183" s="14" t="s">
        <v>381</v>
      </c>
      <c r="IC183" s="14" t="s">
        <v>408</v>
      </c>
      <c r="IE183" s="15"/>
      <c r="IF183" s="15"/>
      <c r="IG183" s="15"/>
      <c r="IH183" s="15"/>
      <c r="II183" s="15"/>
    </row>
    <row r="184" spans="1:243" s="14" customFormat="1" ht="15.75">
      <c r="A184" s="67">
        <v>2.71</v>
      </c>
      <c r="B184" s="18" t="s">
        <v>382</v>
      </c>
      <c r="C184" s="19" t="s">
        <v>409</v>
      </c>
      <c r="D184" s="72"/>
      <c r="E184" s="73"/>
      <c r="F184" s="73"/>
      <c r="G184" s="73"/>
      <c r="H184" s="73"/>
      <c r="I184" s="73"/>
      <c r="J184" s="73"/>
      <c r="K184" s="73"/>
      <c r="L184" s="73"/>
      <c r="M184" s="73"/>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4"/>
      <c r="IA184" s="14">
        <v>2.71</v>
      </c>
      <c r="IB184" s="14" t="s">
        <v>382</v>
      </c>
      <c r="IC184" s="14" t="s">
        <v>409</v>
      </c>
      <c r="IE184" s="15"/>
      <c r="IF184" s="15"/>
      <c r="IG184" s="15"/>
      <c r="IH184" s="15"/>
      <c r="II184" s="15"/>
    </row>
    <row r="185" spans="1:243" s="14" customFormat="1" ht="31.5">
      <c r="A185" s="64">
        <v>2.72</v>
      </c>
      <c r="B185" s="18" t="s">
        <v>383</v>
      </c>
      <c r="C185" s="19" t="s">
        <v>410</v>
      </c>
      <c r="D185" s="19">
        <v>3</v>
      </c>
      <c r="E185" s="20" t="s">
        <v>264</v>
      </c>
      <c r="F185" s="21">
        <v>2151.29</v>
      </c>
      <c r="G185" s="22"/>
      <c r="H185" s="22"/>
      <c r="I185" s="23" t="s">
        <v>33</v>
      </c>
      <c r="J185" s="24">
        <f t="shared" si="8"/>
        <v>1</v>
      </c>
      <c r="K185" s="22" t="s">
        <v>34</v>
      </c>
      <c r="L185" s="22" t="s">
        <v>4</v>
      </c>
      <c r="M185" s="25"/>
      <c r="N185" s="22"/>
      <c r="O185" s="22"/>
      <c r="P185" s="26"/>
      <c r="Q185" s="22"/>
      <c r="R185" s="22"/>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c r="AY185" s="26"/>
      <c r="AZ185" s="26"/>
      <c r="BA185" s="27">
        <f t="shared" si="7"/>
        <v>6454</v>
      </c>
      <c r="BB185" s="28">
        <f t="shared" si="11"/>
        <v>6454</v>
      </c>
      <c r="BC185" s="29" t="str">
        <f t="shared" si="12"/>
        <v>INR  Six Thousand Four Hundred &amp; Fifty Four  Only</v>
      </c>
      <c r="IA185" s="14">
        <v>2.72</v>
      </c>
      <c r="IB185" s="14" t="s">
        <v>383</v>
      </c>
      <c r="IC185" s="14" t="s">
        <v>410</v>
      </c>
      <c r="ID185" s="14">
        <v>3</v>
      </c>
      <c r="IE185" s="15" t="s">
        <v>264</v>
      </c>
      <c r="IF185" s="15"/>
      <c r="IG185" s="15"/>
      <c r="IH185" s="15"/>
      <c r="II185" s="15"/>
    </row>
    <row r="186" spans="1:243" s="14" customFormat="1" ht="31.5">
      <c r="A186" s="67">
        <v>2.73</v>
      </c>
      <c r="B186" s="18" t="s">
        <v>384</v>
      </c>
      <c r="C186" s="19" t="s">
        <v>411</v>
      </c>
      <c r="D186" s="72"/>
      <c r="E186" s="73"/>
      <c r="F186" s="73"/>
      <c r="G186" s="73"/>
      <c r="H186" s="73"/>
      <c r="I186" s="73"/>
      <c r="J186" s="73"/>
      <c r="K186" s="73"/>
      <c r="L186" s="73"/>
      <c r="M186" s="73"/>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4"/>
      <c r="IA186" s="14">
        <v>2.73</v>
      </c>
      <c r="IB186" s="14" t="s">
        <v>384</v>
      </c>
      <c r="IC186" s="14" t="s">
        <v>411</v>
      </c>
      <c r="IE186" s="15"/>
      <c r="IF186" s="15"/>
      <c r="IG186" s="15"/>
      <c r="IH186" s="15"/>
      <c r="II186" s="15"/>
    </row>
    <row r="187" spans="1:243" s="14" customFormat="1" ht="15.75">
      <c r="A187" s="64">
        <v>2.74</v>
      </c>
      <c r="B187" s="18" t="s">
        <v>385</v>
      </c>
      <c r="C187" s="19" t="s">
        <v>412</v>
      </c>
      <c r="D187" s="72"/>
      <c r="E187" s="73"/>
      <c r="F187" s="73"/>
      <c r="G187" s="73"/>
      <c r="H187" s="73"/>
      <c r="I187" s="73"/>
      <c r="J187" s="73"/>
      <c r="K187" s="73"/>
      <c r="L187" s="73"/>
      <c r="M187" s="73"/>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4"/>
      <c r="IA187" s="14">
        <v>2.74</v>
      </c>
      <c r="IB187" s="14" t="s">
        <v>385</v>
      </c>
      <c r="IC187" s="14" t="s">
        <v>412</v>
      </c>
      <c r="IE187" s="15"/>
      <c r="IF187" s="15"/>
      <c r="IG187" s="15"/>
      <c r="IH187" s="15"/>
      <c r="II187" s="15"/>
    </row>
    <row r="188" spans="1:243" s="14" customFormat="1" ht="31.5">
      <c r="A188" s="67">
        <v>2.75</v>
      </c>
      <c r="B188" s="18" t="s">
        <v>386</v>
      </c>
      <c r="C188" s="19" t="s">
        <v>413</v>
      </c>
      <c r="D188" s="19">
        <v>2</v>
      </c>
      <c r="E188" s="20" t="s">
        <v>264</v>
      </c>
      <c r="F188" s="21">
        <v>1310.13</v>
      </c>
      <c r="G188" s="22"/>
      <c r="H188" s="22"/>
      <c r="I188" s="23" t="s">
        <v>33</v>
      </c>
      <c r="J188" s="24">
        <f t="shared" si="8"/>
        <v>1</v>
      </c>
      <c r="K188" s="22" t="s">
        <v>34</v>
      </c>
      <c r="L188" s="22" t="s">
        <v>4</v>
      </c>
      <c r="M188" s="25"/>
      <c r="N188" s="22"/>
      <c r="O188" s="22"/>
      <c r="P188" s="26"/>
      <c r="Q188" s="22"/>
      <c r="R188" s="22"/>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c r="AY188" s="26"/>
      <c r="AZ188" s="26"/>
      <c r="BA188" s="27">
        <f t="shared" si="7"/>
        <v>2620</v>
      </c>
      <c r="BB188" s="28">
        <f t="shared" si="11"/>
        <v>2620</v>
      </c>
      <c r="BC188" s="29" t="str">
        <f t="shared" si="12"/>
        <v>INR  Two Thousand Six Hundred &amp; Twenty  Only</v>
      </c>
      <c r="IA188" s="14">
        <v>2.75</v>
      </c>
      <c r="IB188" s="14" t="s">
        <v>386</v>
      </c>
      <c r="IC188" s="14" t="s">
        <v>413</v>
      </c>
      <c r="ID188" s="14">
        <v>2</v>
      </c>
      <c r="IE188" s="15" t="s">
        <v>264</v>
      </c>
      <c r="IF188" s="15"/>
      <c r="IG188" s="15"/>
      <c r="IH188" s="15"/>
      <c r="II188" s="15"/>
    </row>
    <row r="189" spans="1:243" s="14" customFormat="1" ht="63">
      <c r="A189" s="64">
        <v>2.76</v>
      </c>
      <c r="B189" s="18" t="s">
        <v>387</v>
      </c>
      <c r="C189" s="19" t="s">
        <v>414</v>
      </c>
      <c r="D189" s="72"/>
      <c r="E189" s="73"/>
      <c r="F189" s="73"/>
      <c r="G189" s="73"/>
      <c r="H189" s="73"/>
      <c r="I189" s="73"/>
      <c r="J189" s="73"/>
      <c r="K189" s="73"/>
      <c r="L189" s="73"/>
      <c r="M189" s="73"/>
      <c r="N189" s="73"/>
      <c r="O189" s="73"/>
      <c r="P189" s="73"/>
      <c r="Q189" s="73"/>
      <c r="R189" s="73"/>
      <c r="S189" s="73"/>
      <c r="T189" s="73"/>
      <c r="U189" s="73"/>
      <c r="V189" s="73"/>
      <c r="W189" s="73"/>
      <c r="X189" s="73"/>
      <c r="Y189" s="73"/>
      <c r="Z189" s="73"/>
      <c r="AA189" s="73"/>
      <c r="AB189" s="73"/>
      <c r="AC189" s="73"/>
      <c r="AD189" s="73"/>
      <c r="AE189" s="73"/>
      <c r="AF189" s="73"/>
      <c r="AG189" s="73"/>
      <c r="AH189" s="73"/>
      <c r="AI189" s="73"/>
      <c r="AJ189" s="73"/>
      <c r="AK189" s="73"/>
      <c r="AL189" s="73"/>
      <c r="AM189" s="73"/>
      <c r="AN189" s="73"/>
      <c r="AO189" s="73"/>
      <c r="AP189" s="73"/>
      <c r="AQ189" s="73"/>
      <c r="AR189" s="73"/>
      <c r="AS189" s="73"/>
      <c r="AT189" s="73"/>
      <c r="AU189" s="73"/>
      <c r="AV189" s="73"/>
      <c r="AW189" s="73"/>
      <c r="AX189" s="73"/>
      <c r="AY189" s="73"/>
      <c r="AZ189" s="73"/>
      <c r="BA189" s="73"/>
      <c r="BB189" s="73"/>
      <c r="BC189" s="74"/>
      <c r="IA189" s="14">
        <v>2.76</v>
      </c>
      <c r="IB189" s="14" t="s">
        <v>387</v>
      </c>
      <c r="IC189" s="14" t="s">
        <v>414</v>
      </c>
      <c r="IE189" s="15"/>
      <c r="IF189" s="15"/>
      <c r="IG189" s="15"/>
      <c r="IH189" s="15"/>
      <c r="II189" s="15"/>
    </row>
    <row r="190" spans="1:243" s="14" customFormat="1" ht="31.5">
      <c r="A190" s="67">
        <v>2.77</v>
      </c>
      <c r="B190" s="18" t="s">
        <v>388</v>
      </c>
      <c r="C190" s="19" t="s">
        <v>415</v>
      </c>
      <c r="D190" s="19">
        <v>2</v>
      </c>
      <c r="E190" s="20" t="s">
        <v>264</v>
      </c>
      <c r="F190" s="21">
        <v>2388.12</v>
      </c>
      <c r="G190" s="22"/>
      <c r="H190" s="22"/>
      <c r="I190" s="23" t="s">
        <v>33</v>
      </c>
      <c r="J190" s="24">
        <f t="shared" si="8"/>
        <v>1</v>
      </c>
      <c r="K190" s="22" t="s">
        <v>34</v>
      </c>
      <c r="L190" s="22" t="s">
        <v>4</v>
      </c>
      <c r="M190" s="25"/>
      <c r="N190" s="22"/>
      <c r="O190" s="22"/>
      <c r="P190" s="26"/>
      <c r="Q190" s="22"/>
      <c r="R190" s="22"/>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c r="AY190" s="26"/>
      <c r="AZ190" s="26"/>
      <c r="BA190" s="27">
        <f t="shared" si="7"/>
        <v>4776</v>
      </c>
      <c r="BB190" s="28">
        <f t="shared" si="11"/>
        <v>4776</v>
      </c>
      <c r="BC190" s="29" t="str">
        <f t="shared" si="12"/>
        <v>INR  Four Thousand Seven Hundred &amp; Seventy Six  Only</v>
      </c>
      <c r="IA190" s="14">
        <v>2.77</v>
      </c>
      <c r="IB190" s="14" t="s">
        <v>388</v>
      </c>
      <c r="IC190" s="14" t="s">
        <v>415</v>
      </c>
      <c r="ID190" s="14">
        <v>2</v>
      </c>
      <c r="IE190" s="15" t="s">
        <v>264</v>
      </c>
      <c r="IF190" s="15"/>
      <c r="IG190" s="15"/>
      <c r="IH190" s="15"/>
      <c r="II190" s="15"/>
    </row>
    <row r="191" spans="1:243" s="14" customFormat="1" ht="15.75">
      <c r="A191" s="64">
        <v>2.78</v>
      </c>
      <c r="B191" s="18" t="s">
        <v>329</v>
      </c>
      <c r="C191" s="19" t="s">
        <v>416</v>
      </c>
      <c r="D191" s="72"/>
      <c r="E191" s="73"/>
      <c r="F191" s="73"/>
      <c r="G191" s="73"/>
      <c r="H191" s="73"/>
      <c r="I191" s="73"/>
      <c r="J191" s="73"/>
      <c r="K191" s="73"/>
      <c r="L191" s="73"/>
      <c r="M191" s="73"/>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4"/>
      <c r="IA191" s="14">
        <v>2.78</v>
      </c>
      <c r="IB191" s="14" t="s">
        <v>329</v>
      </c>
      <c r="IC191" s="14" t="s">
        <v>416</v>
      </c>
      <c r="IE191" s="15"/>
      <c r="IF191" s="15"/>
      <c r="IG191" s="15"/>
      <c r="IH191" s="15"/>
      <c r="II191" s="15"/>
    </row>
    <row r="192" spans="1:243" s="14" customFormat="1" ht="15.75">
      <c r="A192" s="67">
        <v>2.79</v>
      </c>
      <c r="B192" s="18" t="s">
        <v>389</v>
      </c>
      <c r="C192" s="19" t="s">
        <v>417</v>
      </c>
      <c r="D192" s="72"/>
      <c r="E192" s="73"/>
      <c r="F192" s="73"/>
      <c r="G192" s="73"/>
      <c r="H192" s="73"/>
      <c r="I192" s="73"/>
      <c r="J192" s="73"/>
      <c r="K192" s="73"/>
      <c r="L192" s="73"/>
      <c r="M192" s="73"/>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4"/>
      <c r="IA192" s="14">
        <v>2.79</v>
      </c>
      <c r="IB192" s="14" t="s">
        <v>389</v>
      </c>
      <c r="IC192" s="14" t="s">
        <v>417</v>
      </c>
      <c r="IE192" s="15"/>
      <c r="IF192" s="15"/>
      <c r="IG192" s="15"/>
      <c r="IH192" s="15"/>
      <c r="II192" s="15"/>
    </row>
    <row r="193" spans="1:243" s="14" customFormat="1" ht="63">
      <c r="A193" s="64">
        <v>2.8</v>
      </c>
      <c r="B193" s="18" t="s">
        <v>390</v>
      </c>
      <c r="C193" s="19" t="s">
        <v>418</v>
      </c>
      <c r="D193" s="72"/>
      <c r="E193" s="73"/>
      <c r="F193" s="73"/>
      <c r="G193" s="73"/>
      <c r="H193" s="73"/>
      <c r="I193" s="73"/>
      <c r="J193" s="73"/>
      <c r="K193" s="73"/>
      <c r="L193" s="73"/>
      <c r="M193" s="73"/>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4"/>
      <c r="IA193" s="14">
        <v>2.8</v>
      </c>
      <c r="IB193" s="14" t="s">
        <v>390</v>
      </c>
      <c r="IC193" s="14" t="s">
        <v>418</v>
      </c>
      <c r="IE193" s="15"/>
      <c r="IF193" s="15"/>
      <c r="IG193" s="15"/>
      <c r="IH193" s="15"/>
      <c r="II193" s="15"/>
    </row>
    <row r="194" spans="1:243" s="14" customFormat="1" ht="47.25">
      <c r="A194" s="67">
        <v>2.81</v>
      </c>
      <c r="B194" s="18" t="s">
        <v>391</v>
      </c>
      <c r="C194" s="19" t="s">
        <v>419</v>
      </c>
      <c r="D194" s="19">
        <v>365</v>
      </c>
      <c r="E194" s="20" t="s">
        <v>263</v>
      </c>
      <c r="F194" s="21">
        <v>74.75</v>
      </c>
      <c r="G194" s="22"/>
      <c r="H194" s="22"/>
      <c r="I194" s="23" t="s">
        <v>33</v>
      </c>
      <c r="J194" s="24">
        <f t="shared" si="8"/>
        <v>1</v>
      </c>
      <c r="K194" s="22" t="s">
        <v>34</v>
      </c>
      <c r="L194" s="22" t="s">
        <v>4</v>
      </c>
      <c r="M194" s="25"/>
      <c r="N194" s="22"/>
      <c r="O194" s="22"/>
      <c r="P194" s="26"/>
      <c r="Q194" s="22"/>
      <c r="R194" s="22"/>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c r="AY194" s="26"/>
      <c r="AZ194" s="26"/>
      <c r="BA194" s="27">
        <f t="shared" si="7"/>
        <v>27284</v>
      </c>
      <c r="BB194" s="28">
        <f>BA194+SUM(N194:AZ194)</f>
        <v>27284</v>
      </c>
      <c r="BC194" s="29" t="str">
        <f>SpellNumber(L194,BB194)</f>
        <v>INR  Twenty Seven Thousand Two Hundred &amp; Eighty Four  Only</v>
      </c>
      <c r="IA194" s="14">
        <v>2.81</v>
      </c>
      <c r="IB194" s="14" t="s">
        <v>391</v>
      </c>
      <c r="IC194" s="14" t="s">
        <v>419</v>
      </c>
      <c r="ID194" s="14">
        <v>365</v>
      </c>
      <c r="IE194" s="15" t="s">
        <v>263</v>
      </c>
      <c r="IF194" s="15"/>
      <c r="IG194" s="15"/>
      <c r="IH194" s="15"/>
      <c r="II194" s="15"/>
    </row>
    <row r="195" spans="1:243" s="14" customFormat="1" ht="15.75">
      <c r="A195" s="64">
        <v>2.82</v>
      </c>
      <c r="B195" s="18" t="s">
        <v>392</v>
      </c>
      <c r="C195" s="19" t="s">
        <v>420</v>
      </c>
      <c r="D195" s="72"/>
      <c r="E195" s="73"/>
      <c r="F195" s="73"/>
      <c r="G195" s="73"/>
      <c r="H195" s="73"/>
      <c r="I195" s="73"/>
      <c r="J195" s="73"/>
      <c r="K195" s="73"/>
      <c r="L195" s="73"/>
      <c r="M195" s="73"/>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4"/>
      <c r="IA195" s="14">
        <v>2.82</v>
      </c>
      <c r="IB195" s="14" t="s">
        <v>392</v>
      </c>
      <c r="IC195" s="14" t="s">
        <v>420</v>
      </c>
      <c r="IE195" s="15"/>
      <c r="IF195" s="15"/>
      <c r="IG195" s="15"/>
      <c r="IH195" s="15"/>
      <c r="II195" s="15"/>
    </row>
    <row r="196" spans="1:243" s="14" customFormat="1" ht="47.25">
      <c r="A196" s="67">
        <v>2.83</v>
      </c>
      <c r="B196" s="18" t="s">
        <v>393</v>
      </c>
      <c r="C196" s="19" t="s">
        <v>421</v>
      </c>
      <c r="D196" s="72"/>
      <c r="E196" s="73"/>
      <c r="F196" s="73"/>
      <c r="G196" s="73"/>
      <c r="H196" s="73"/>
      <c r="I196" s="73"/>
      <c r="J196" s="73"/>
      <c r="K196" s="73"/>
      <c r="L196" s="73"/>
      <c r="M196" s="73"/>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4"/>
      <c r="IA196" s="14">
        <v>2.83</v>
      </c>
      <c r="IB196" s="14" t="s">
        <v>393</v>
      </c>
      <c r="IC196" s="14" t="s">
        <v>421</v>
      </c>
      <c r="IE196" s="15"/>
      <c r="IF196" s="15"/>
      <c r="IG196" s="15"/>
      <c r="IH196" s="15"/>
      <c r="II196" s="15"/>
    </row>
    <row r="197" spans="1:243" s="14" customFormat="1" ht="47.25">
      <c r="A197" s="64">
        <v>2.84</v>
      </c>
      <c r="B197" s="18" t="s">
        <v>394</v>
      </c>
      <c r="C197" s="19" t="s">
        <v>422</v>
      </c>
      <c r="D197" s="19">
        <v>3</v>
      </c>
      <c r="E197" s="20" t="s">
        <v>214</v>
      </c>
      <c r="F197" s="21">
        <v>103.24</v>
      </c>
      <c r="G197" s="22"/>
      <c r="H197" s="22"/>
      <c r="I197" s="23" t="s">
        <v>33</v>
      </c>
      <c r="J197" s="24">
        <f t="shared" si="8"/>
        <v>1</v>
      </c>
      <c r="K197" s="22" t="s">
        <v>34</v>
      </c>
      <c r="L197" s="22" t="s">
        <v>4</v>
      </c>
      <c r="M197" s="25"/>
      <c r="N197" s="22"/>
      <c r="O197" s="22"/>
      <c r="P197" s="26"/>
      <c r="Q197" s="22"/>
      <c r="R197" s="22"/>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c r="AY197" s="26"/>
      <c r="AZ197" s="26"/>
      <c r="BA197" s="27">
        <f t="shared" si="7"/>
        <v>310</v>
      </c>
      <c r="BB197" s="28">
        <f aca="true" t="shared" si="13" ref="BB197:BB209">BA197+SUM(N197:AZ197)</f>
        <v>310</v>
      </c>
      <c r="BC197" s="29" t="str">
        <f aca="true" t="shared" si="14" ref="BC197:BC209">SpellNumber(L197,BB197)</f>
        <v>INR  Three Hundred &amp; Ten  Only</v>
      </c>
      <c r="IA197" s="14">
        <v>2.84</v>
      </c>
      <c r="IB197" s="14" t="s">
        <v>394</v>
      </c>
      <c r="IC197" s="14" t="s">
        <v>422</v>
      </c>
      <c r="ID197" s="14">
        <v>3</v>
      </c>
      <c r="IE197" s="15" t="s">
        <v>214</v>
      </c>
      <c r="IF197" s="15"/>
      <c r="IG197" s="15"/>
      <c r="IH197" s="15"/>
      <c r="II197" s="15"/>
    </row>
    <row r="198" spans="1:243" s="14" customFormat="1" ht="78.75">
      <c r="A198" s="67">
        <v>2.85</v>
      </c>
      <c r="B198" s="18" t="s">
        <v>395</v>
      </c>
      <c r="C198" s="19" t="s">
        <v>423</v>
      </c>
      <c r="D198" s="72"/>
      <c r="E198" s="73"/>
      <c r="F198" s="73"/>
      <c r="G198" s="73"/>
      <c r="H198" s="73"/>
      <c r="I198" s="73"/>
      <c r="J198" s="73"/>
      <c r="K198" s="73"/>
      <c r="L198" s="73"/>
      <c r="M198" s="73"/>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4"/>
      <c r="IA198" s="14">
        <v>2.85</v>
      </c>
      <c r="IB198" s="14" t="s">
        <v>395</v>
      </c>
      <c r="IC198" s="14" t="s">
        <v>423</v>
      </c>
      <c r="IE198" s="15"/>
      <c r="IF198" s="15"/>
      <c r="IG198" s="15"/>
      <c r="IH198" s="15"/>
      <c r="II198" s="15"/>
    </row>
    <row r="199" spans="1:243" s="14" customFormat="1" ht="31.5">
      <c r="A199" s="64">
        <v>2.86</v>
      </c>
      <c r="B199" s="18" t="s">
        <v>396</v>
      </c>
      <c r="C199" s="19" t="s">
        <v>424</v>
      </c>
      <c r="D199" s="19">
        <v>3</v>
      </c>
      <c r="E199" s="20" t="s">
        <v>214</v>
      </c>
      <c r="F199" s="21">
        <v>291.98</v>
      </c>
      <c r="G199" s="22"/>
      <c r="H199" s="22"/>
      <c r="I199" s="23" t="s">
        <v>33</v>
      </c>
      <c r="J199" s="24">
        <f t="shared" si="8"/>
        <v>1</v>
      </c>
      <c r="K199" s="22" t="s">
        <v>34</v>
      </c>
      <c r="L199" s="22" t="s">
        <v>4</v>
      </c>
      <c r="M199" s="25"/>
      <c r="N199" s="22"/>
      <c r="O199" s="22"/>
      <c r="P199" s="26"/>
      <c r="Q199" s="22"/>
      <c r="R199" s="22"/>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c r="AY199" s="26"/>
      <c r="AZ199" s="26"/>
      <c r="BA199" s="27">
        <f t="shared" si="7"/>
        <v>876</v>
      </c>
      <c r="BB199" s="28">
        <f t="shared" si="13"/>
        <v>876</v>
      </c>
      <c r="BC199" s="29" t="str">
        <f t="shared" si="14"/>
        <v>INR  Eight Hundred &amp; Seventy Six  Only</v>
      </c>
      <c r="IA199" s="14">
        <v>2.86</v>
      </c>
      <c r="IB199" s="14" t="s">
        <v>396</v>
      </c>
      <c r="IC199" s="14" t="s">
        <v>424</v>
      </c>
      <c r="ID199" s="14">
        <v>3</v>
      </c>
      <c r="IE199" s="15" t="s">
        <v>214</v>
      </c>
      <c r="IF199" s="15"/>
      <c r="IG199" s="15"/>
      <c r="IH199" s="15"/>
      <c r="II199" s="15"/>
    </row>
    <row r="200" spans="1:243" s="14" customFormat="1" ht="15.75">
      <c r="A200" s="67">
        <v>2.87</v>
      </c>
      <c r="B200" s="18" t="s">
        <v>287</v>
      </c>
      <c r="C200" s="19" t="s">
        <v>425</v>
      </c>
      <c r="D200" s="72"/>
      <c r="E200" s="73"/>
      <c r="F200" s="73"/>
      <c r="G200" s="73"/>
      <c r="H200" s="73"/>
      <c r="I200" s="73"/>
      <c r="J200" s="73"/>
      <c r="K200" s="73"/>
      <c r="L200" s="73"/>
      <c r="M200" s="73"/>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4"/>
      <c r="IA200" s="14">
        <v>2.87</v>
      </c>
      <c r="IB200" s="14" t="s">
        <v>287</v>
      </c>
      <c r="IC200" s="14" t="s">
        <v>425</v>
      </c>
      <c r="IE200" s="15"/>
      <c r="IF200" s="15"/>
      <c r="IG200" s="15"/>
      <c r="IH200" s="15"/>
      <c r="II200" s="15"/>
    </row>
    <row r="201" spans="1:243" s="14" customFormat="1" ht="90.75" customHeight="1">
      <c r="A201" s="64">
        <v>2.88</v>
      </c>
      <c r="B201" s="18" t="s">
        <v>288</v>
      </c>
      <c r="C201" s="19" t="s">
        <v>426</v>
      </c>
      <c r="D201" s="19">
        <v>4.5</v>
      </c>
      <c r="E201" s="20" t="s">
        <v>216</v>
      </c>
      <c r="F201" s="21">
        <v>5225.52</v>
      </c>
      <c r="G201" s="22"/>
      <c r="H201" s="22"/>
      <c r="I201" s="23" t="s">
        <v>33</v>
      </c>
      <c r="J201" s="24">
        <f t="shared" si="8"/>
        <v>1</v>
      </c>
      <c r="K201" s="22" t="s">
        <v>34</v>
      </c>
      <c r="L201" s="22" t="s">
        <v>4</v>
      </c>
      <c r="M201" s="25"/>
      <c r="N201" s="22"/>
      <c r="O201" s="22"/>
      <c r="P201" s="26"/>
      <c r="Q201" s="22"/>
      <c r="R201" s="22"/>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c r="AY201" s="26"/>
      <c r="AZ201" s="26"/>
      <c r="BA201" s="27">
        <f t="shared" si="7"/>
        <v>23515</v>
      </c>
      <c r="BB201" s="28">
        <f t="shared" si="13"/>
        <v>23515</v>
      </c>
      <c r="BC201" s="29" t="str">
        <f t="shared" si="14"/>
        <v>INR  Twenty Three Thousand Five Hundred &amp; Fifteen  Only</v>
      </c>
      <c r="IA201" s="14">
        <v>2.88</v>
      </c>
      <c r="IB201" s="16" t="s">
        <v>288</v>
      </c>
      <c r="IC201" s="14" t="s">
        <v>426</v>
      </c>
      <c r="ID201" s="14">
        <v>4.5</v>
      </c>
      <c r="IE201" s="15" t="s">
        <v>216</v>
      </c>
      <c r="IF201" s="15"/>
      <c r="IG201" s="15"/>
      <c r="IH201" s="15"/>
      <c r="II201" s="15"/>
    </row>
    <row r="202" spans="1:243" s="14" customFormat="1" ht="47.25">
      <c r="A202" s="67">
        <v>2.89</v>
      </c>
      <c r="B202" s="18" t="s">
        <v>397</v>
      </c>
      <c r="C202" s="19" t="s">
        <v>427</v>
      </c>
      <c r="D202" s="19">
        <v>30</v>
      </c>
      <c r="E202" s="20" t="s">
        <v>213</v>
      </c>
      <c r="F202" s="21">
        <v>516.17</v>
      </c>
      <c r="G202" s="22"/>
      <c r="H202" s="22"/>
      <c r="I202" s="23" t="s">
        <v>33</v>
      </c>
      <c r="J202" s="24">
        <f t="shared" si="8"/>
        <v>1</v>
      </c>
      <c r="K202" s="22" t="s">
        <v>34</v>
      </c>
      <c r="L202" s="22" t="s">
        <v>4</v>
      </c>
      <c r="M202" s="25"/>
      <c r="N202" s="22"/>
      <c r="O202" s="22"/>
      <c r="P202" s="26"/>
      <c r="Q202" s="22"/>
      <c r="R202" s="22"/>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c r="AY202" s="26"/>
      <c r="AZ202" s="26"/>
      <c r="BA202" s="27">
        <f t="shared" si="7"/>
        <v>15485</v>
      </c>
      <c r="BB202" s="28">
        <f t="shared" si="13"/>
        <v>15485</v>
      </c>
      <c r="BC202" s="29" t="str">
        <f t="shared" si="14"/>
        <v>INR  Fifteen Thousand Four Hundred &amp; Eighty Five  Only</v>
      </c>
      <c r="IA202" s="14">
        <v>2.89</v>
      </c>
      <c r="IB202" s="14" t="s">
        <v>397</v>
      </c>
      <c r="IC202" s="14" t="s">
        <v>427</v>
      </c>
      <c r="ID202" s="14">
        <v>30</v>
      </c>
      <c r="IE202" s="15" t="s">
        <v>213</v>
      </c>
      <c r="IF202" s="15"/>
      <c r="IG202" s="15"/>
      <c r="IH202" s="15"/>
      <c r="II202" s="15"/>
    </row>
    <row r="203" spans="1:243" s="14" customFormat="1" ht="31.5">
      <c r="A203" s="64">
        <v>2.9</v>
      </c>
      <c r="B203" s="18" t="s">
        <v>289</v>
      </c>
      <c r="C203" s="19" t="s">
        <v>428</v>
      </c>
      <c r="D203" s="19">
        <v>25</v>
      </c>
      <c r="E203" s="20" t="s">
        <v>213</v>
      </c>
      <c r="F203" s="21">
        <v>29.33</v>
      </c>
      <c r="G203" s="22"/>
      <c r="H203" s="22"/>
      <c r="I203" s="23" t="s">
        <v>33</v>
      </c>
      <c r="J203" s="24">
        <f t="shared" si="8"/>
        <v>1</v>
      </c>
      <c r="K203" s="22" t="s">
        <v>34</v>
      </c>
      <c r="L203" s="22" t="s">
        <v>4</v>
      </c>
      <c r="M203" s="25"/>
      <c r="N203" s="22"/>
      <c r="O203" s="22"/>
      <c r="P203" s="26"/>
      <c r="Q203" s="22"/>
      <c r="R203" s="22"/>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7">
        <f t="shared" si="7"/>
        <v>733</v>
      </c>
      <c r="BB203" s="28">
        <f t="shared" si="13"/>
        <v>733</v>
      </c>
      <c r="BC203" s="29" t="str">
        <f t="shared" si="14"/>
        <v>INR  Seven Hundred &amp; Thirty Three  Only</v>
      </c>
      <c r="IA203" s="14">
        <v>2.9</v>
      </c>
      <c r="IB203" s="14" t="s">
        <v>289</v>
      </c>
      <c r="IC203" s="14" t="s">
        <v>428</v>
      </c>
      <c r="ID203" s="14">
        <v>25</v>
      </c>
      <c r="IE203" s="15" t="s">
        <v>213</v>
      </c>
      <c r="IF203" s="15"/>
      <c r="IG203" s="15"/>
      <c r="IH203" s="15"/>
      <c r="II203" s="15"/>
    </row>
    <row r="204" spans="1:243" s="14" customFormat="1" ht="31.5">
      <c r="A204" s="67">
        <v>2.91</v>
      </c>
      <c r="B204" s="18" t="s">
        <v>398</v>
      </c>
      <c r="C204" s="19" t="s">
        <v>429</v>
      </c>
      <c r="D204" s="19">
        <v>7</v>
      </c>
      <c r="E204" s="20" t="s">
        <v>213</v>
      </c>
      <c r="F204" s="21">
        <v>1396.01</v>
      </c>
      <c r="G204" s="22"/>
      <c r="H204" s="22"/>
      <c r="I204" s="23" t="s">
        <v>33</v>
      </c>
      <c r="J204" s="24">
        <f t="shared" si="8"/>
        <v>1</v>
      </c>
      <c r="K204" s="22" t="s">
        <v>34</v>
      </c>
      <c r="L204" s="22" t="s">
        <v>4</v>
      </c>
      <c r="M204" s="25"/>
      <c r="N204" s="22"/>
      <c r="O204" s="22"/>
      <c r="P204" s="26"/>
      <c r="Q204" s="22"/>
      <c r="R204" s="22"/>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c r="AY204" s="26"/>
      <c r="AZ204" s="26"/>
      <c r="BA204" s="27">
        <f t="shared" si="7"/>
        <v>9772</v>
      </c>
      <c r="BB204" s="28">
        <f t="shared" si="13"/>
        <v>9772</v>
      </c>
      <c r="BC204" s="29" t="str">
        <f t="shared" si="14"/>
        <v>INR  Nine Thousand Seven Hundred &amp; Seventy Two  Only</v>
      </c>
      <c r="IA204" s="14">
        <v>2.91</v>
      </c>
      <c r="IB204" s="14" t="s">
        <v>398</v>
      </c>
      <c r="IC204" s="14" t="s">
        <v>429</v>
      </c>
      <c r="ID204" s="14">
        <v>7</v>
      </c>
      <c r="IE204" s="15" t="s">
        <v>213</v>
      </c>
      <c r="IF204" s="15"/>
      <c r="IG204" s="15"/>
      <c r="IH204" s="15"/>
      <c r="II204" s="15"/>
    </row>
    <row r="205" spans="1:243" s="14" customFormat="1" ht="110.25">
      <c r="A205" s="64">
        <v>2.92</v>
      </c>
      <c r="B205" s="18" t="s">
        <v>399</v>
      </c>
      <c r="C205" s="19" t="s">
        <v>430</v>
      </c>
      <c r="D205" s="19">
        <v>7</v>
      </c>
      <c r="E205" s="20" t="s">
        <v>213</v>
      </c>
      <c r="F205" s="21">
        <v>2358.61</v>
      </c>
      <c r="G205" s="22"/>
      <c r="H205" s="22"/>
      <c r="I205" s="23" t="s">
        <v>33</v>
      </c>
      <c r="J205" s="24">
        <f t="shared" si="8"/>
        <v>1</v>
      </c>
      <c r="K205" s="22" t="s">
        <v>34</v>
      </c>
      <c r="L205" s="22" t="s">
        <v>4</v>
      </c>
      <c r="M205" s="25"/>
      <c r="N205" s="22"/>
      <c r="O205" s="22"/>
      <c r="P205" s="26"/>
      <c r="Q205" s="22"/>
      <c r="R205" s="22"/>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c r="AY205" s="26"/>
      <c r="AZ205" s="26"/>
      <c r="BA205" s="27">
        <f t="shared" si="7"/>
        <v>16510</v>
      </c>
      <c r="BB205" s="28">
        <f t="shared" si="13"/>
        <v>16510</v>
      </c>
      <c r="BC205" s="29" t="str">
        <f t="shared" si="14"/>
        <v>INR  Sixteen Thousand Five Hundred &amp; Ten  Only</v>
      </c>
      <c r="IA205" s="14">
        <v>2.92</v>
      </c>
      <c r="IB205" s="14" t="s">
        <v>399</v>
      </c>
      <c r="IC205" s="14" t="s">
        <v>430</v>
      </c>
      <c r="ID205" s="14">
        <v>7</v>
      </c>
      <c r="IE205" s="15" t="s">
        <v>213</v>
      </c>
      <c r="IF205" s="15"/>
      <c r="IG205" s="15"/>
      <c r="IH205" s="15"/>
      <c r="II205" s="15"/>
    </row>
    <row r="206" spans="1:243" s="14" customFormat="1" ht="82.5" customHeight="1">
      <c r="A206" s="67">
        <v>2.93</v>
      </c>
      <c r="B206" s="18" t="s">
        <v>400</v>
      </c>
      <c r="C206" s="19" t="s">
        <v>431</v>
      </c>
      <c r="D206" s="19">
        <v>7</v>
      </c>
      <c r="E206" s="20" t="s">
        <v>213</v>
      </c>
      <c r="F206" s="21">
        <v>6911.41</v>
      </c>
      <c r="G206" s="22"/>
      <c r="H206" s="22"/>
      <c r="I206" s="23" t="s">
        <v>33</v>
      </c>
      <c r="J206" s="24">
        <f t="shared" si="8"/>
        <v>1</v>
      </c>
      <c r="K206" s="22" t="s">
        <v>34</v>
      </c>
      <c r="L206" s="22" t="s">
        <v>4</v>
      </c>
      <c r="M206" s="25"/>
      <c r="N206" s="22"/>
      <c r="O206" s="22"/>
      <c r="P206" s="26"/>
      <c r="Q206" s="22"/>
      <c r="R206" s="22"/>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c r="AY206" s="26"/>
      <c r="AZ206" s="26"/>
      <c r="BA206" s="27">
        <f t="shared" si="7"/>
        <v>48380</v>
      </c>
      <c r="BB206" s="28">
        <f t="shared" si="13"/>
        <v>48380</v>
      </c>
      <c r="BC206" s="29" t="str">
        <f t="shared" si="14"/>
        <v>INR  Forty Eight Thousand Three Hundred &amp; Eighty  Only</v>
      </c>
      <c r="IA206" s="14">
        <v>2.93</v>
      </c>
      <c r="IB206" s="16" t="s">
        <v>400</v>
      </c>
      <c r="IC206" s="14" t="s">
        <v>431</v>
      </c>
      <c r="ID206" s="14">
        <v>7</v>
      </c>
      <c r="IE206" s="15" t="s">
        <v>213</v>
      </c>
      <c r="IF206" s="15"/>
      <c r="IG206" s="15"/>
      <c r="IH206" s="15"/>
      <c r="II206" s="15"/>
    </row>
    <row r="207" spans="1:243" s="14" customFormat="1" ht="31.5">
      <c r="A207" s="64">
        <v>2.94</v>
      </c>
      <c r="B207" s="18" t="s">
        <v>401</v>
      </c>
      <c r="C207" s="19" t="s">
        <v>432</v>
      </c>
      <c r="D207" s="19">
        <v>1</v>
      </c>
      <c r="E207" s="20" t="s">
        <v>213</v>
      </c>
      <c r="F207" s="21">
        <v>422.32</v>
      </c>
      <c r="G207" s="22"/>
      <c r="H207" s="22"/>
      <c r="I207" s="23" t="s">
        <v>33</v>
      </c>
      <c r="J207" s="24">
        <f t="shared" si="8"/>
        <v>1</v>
      </c>
      <c r="K207" s="22" t="s">
        <v>34</v>
      </c>
      <c r="L207" s="22" t="s">
        <v>4</v>
      </c>
      <c r="M207" s="25"/>
      <c r="N207" s="22"/>
      <c r="O207" s="22"/>
      <c r="P207" s="26"/>
      <c r="Q207" s="22"/>
      <c r="R207" s="22"/>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c r="AY207" s="26"/>
      <c r="AZ207" s="26"/>
      <c r="BA207" s="27">
        <f>ROUND(total_amount_ba($B$2,$D$2,D207,F207,J207,K207,M207),0)</f>
        <v>422</v>
      </c>
      <c r="BB207" s="28">
        <f t="shared" si="13"/>
        <v>422</v>
      </c>
      <c r="BC207" s="29" t="str">
        <f t="shared" si="14"/>
        <v>INR  Four Hundred &amp; Twenty Two  Only</v>
      </c>
      <c r="IA207" s="14">
        <v>2.94</v>
      </c>
      <c r="IB207" s="14" t="s">
        <v>401</v>
      </c>
      <c r="IC207" s="14" t="s">
        <v>432</v>
      </c>
      <c r="ID207" s="14">
        <v>1</v>
      </c>
      <c r="IE207" s="15" t="s">
        <v>213</v>
      </c>
      <c r="IF207" s="15"/>
      <c r="IG207" s="15"/>
      <c r="IH207" s="15"/>
      <c r="II207" s="15"/>
    </row>
    <row r="208" spans="1:243" s="14" customFormat="1" ht="69" customHeight="1">
      <c r="A208" s="67">
        <v>2.95</v>
      </c>
      <c r="B208" s="18" t="s">
        <v>402</v>
      </c>
      <c r="C208" s="19" t="s">
        <v>433</v>
      </c>
      <c r="D208" s="19">
        <v>3</v>
      </c>
      <c r="E208" s="20" t="s">
        <v>213</v>
      </c>
      <c r="F208" s="21">
        <v>850.81</v>
      </c>
      <c r="G208" s="22"/>
      <c r="H208" s="22"/>
      <c r="I208" s="23" t="s">
        <v>33</v>
      </c>
      <c r="J208" s="24">
        <f t="shared" si="8"/>
        <v>1</v>
      </c>
      <c r="K208" s="22" t="s">
        <v>34</v>
      </c>
      <c r="L208" s="22" t="s">
        <v>4</v>
      </c>
      <c r="M208" s="25"/>
      <c r="N208" s="22"/>
      <c r="O208" s="22"/>
      <c r="P208" s="26"/>
      <c r="Q208" s="22"/>
      <c r="R208" s="22"/>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c r="AY208" s="26"/>
      <c r="AZ208" s="26"/>
      <c r="BA208" s="27">
        <f>ROUND(total_amount_ba($B$2,$D$2,D208,F208,J208,K208,M208),0)</f>
        <v>2552</v>
      </c>
      <c r="BB208" s="28">
        <f t="shared" si="13"/>
        <v>2552</v>
      </c>
      <c r="BC208" s="29" t="str">
        <f t="shared" si="14"/>
        <v>INR  Two Thousand Five Hundred &amp; Fifty Two  Only</v>
      </c>
      <c r="IA208" s="14">
        <v>2.95</v>
      </c>
      <c r="IB208" s="16" t="s">
        <v>402</v>
      </c>
      <c r="IC208" s="14" t="s">
        <v>433</v>
      </c>
      <c r="ID208" s="14">
        <v>3</v>
      </c>
      <c r="IE208" s="15" t="s">
        <v>213</v>
      </c>
      <c r="IF208" s="15"/>
      <c r="IG208" s="15"/>
      <c r="IH208" s="15"/>
      <c r="II208" s="15"/>
    </row>
    <row r="209" spans="1:243" s="14" customFormat="1" ht="59.25" customHeight="1">
      <c r="A209" s="64">
        <v>2.96</v>
      </c>
      <c r="B209" s="18" t="s">
        <v>403</v>
      </c>
      <c r="C209" s="19" t="s">
        <v>434</v>
      </c>
      <c r="D209" s="19">
        <v>6</v>
      </c>
      <c r="E209" s="20" t="s">
        <v>213</v>
      </c>
      <c r="F209" s="21">
        <v>1213.77</v>
      </c>
      <c r="G209" s="22"/>
      <c r="H209" s="22"/>
      <c r="I209" s="23" t="s">
        <v>33</v>
      </c>
      <c r="J209" s="24">
        <f t="shared" si="8"/>
        <v>1</v>
      </c>
      <c r="K209" s="22" t="s">
        <v>34</v>
      </c>
      <c r="L209" s="22" t="s">
        <v>4</v>
      </c>
      <c r="M209" s="25"/>
      <c r="N209" s="22"/>
      <c r="O209" s="22"/>
      <c r="P209" s="26"/>
      <c r="Q209" s="22"/>
      <c r="R209" s="22"/>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c r="AY209" s="26"/>
      <c r="AZ209" s="26"/>
      <c r="BA209" s="27">
        <f>ROUND(total_amount_ba($B$2,$D$2,D209,F209,J209,K209,M209),0)</f>
        <v>7283</v>
      </c>
      <c r="BB209" s="28">
        <f t="shared" si="13"/>
        <v>7283</v>
      </c>
      <c r="BC209" s="29" t="str">
        <f t="shared" si="14"/>
        <v>INR  Seven Thousand Two Hundred &amp; Eighty Three  Only</v>
      </c>
      <c r="IA209" s="14">
        <v>2.96</v>
      </c>
      <c r="IB209" s="16" t="s">
        <v>403</v>
      </c>
      <c r="IC209" s="14" t="s">
        <v>434</v>
      </c>
      <c r="ID209" s="14">
        <v>6</v>
      </c>
      <c r="IE209" s="15" t="s">
        <v>213</v>
      </c>
      <c r="IF209" s="15"/>
      <c r="IG209" s="15"/>
      <c r="IH209" s="15"/>
      <c r="II209" s="15"/>
    </row>
    <row r="210" spans="1:55" ht="45">
      <c r="A210" s="68" t="s">
        <v>41</v>
      </c>
      <c r="B210" s="69"/>
      <c r="C210" s="30"/>
      <c r="D210" s="31"/>
      <c r="E210" s="31"/>
      <c r="F210" s="31"/>
      <c r="G210" s="31"/>
      <c r="H210" s="32"/>
      <c r="I210" s="32"/>
      <c r="J210" s="32"/>
      <c r="K210" s="32"/>
      <c r="L210" s="33"/>
      <c r="M210" s="34"/>
      <c r="N210" s="34"/>
      <c r="O210" s="34"/>
      <c r="P210" s="34"/>
      <c r="Q210" s="34"/>
      <c r="R210" s="34"/>
      <c r="S210" s="34"/>
      <c r="T210" s="34"/>
      <c r="U210" s="34"/>
      <c r="V210" s="34"/>
      <c r="W210" s="34"/>
      <c r="X210" s="34"/>
      <c r="Y210" s="34"/>
      <c r="Z210" s="34"/>
      <c r="AA210" s="34"/>
      <c r="AB210" s="34"/>
      <c r="AC210" s="34"/>
      <c r="AD210" s="34"/>
      <c r="AE210" s="34"/>
      <c r="AF210" s="34"/>
      <c r="AG210" s="34"/>
      <c r="AH210" s="34"/>
      <c r="AI210" s="34"/>
      <c r="AJ210" s="34"/>
      <c r="AK210" s="34"/>
      <c r="AL210" s="34"/>
      <c r="AM210" s="34"/>
      <c r="AN210" s="34"/>
      <c r="AO210" s="34"/>
      <c r="AP210" s="34"/>
      <c r="AQ210" s="34"/>
      <c r="AR210" s="34"/>
      <c r="AS210" s="34"/>
      <c r="AT210" s="34"/>
      <c r="AU210" s="34"/>
      <c r="AV210" s="34"/>
      <c r="AW210" s="34"/>
      <c r="AX210" s="34"/>
      <c r="AY210" s="34"/>
      <c r="AZ210" s="34"/>
      <c r="BA210" s="35">
        <f>SUM(BA14:BA209)</f>
        <v>2968406</v>
      </c>
      <c r="BB210" s="36">
        <f>SUM(BB14:BB178)</f>
        <v>2785495</v>
      </c>
      <c r="BC210" s="37" t="str">
        <f>SpellNumber(L210,BB210)</f>
        <v>  Twenty Seven Lakh Eighty Five Thousand Four Hundred &amp; Ninety Five  Only</v>
      </c>
    </row>
    <row r="211" spans="1:55" ht="36.75" customHeight="1">
      <c r="A211" s="70" t="s">
        <v>42</v>
      </c>
      <c r="B211" s="71"/>
      <c r="C211" s="38"/>
      <c r="D211" s="39"/>
      <c r="E211" s="40" t="s">
        <v>46</v>
      </c>
      <c r="F211" s="41"/>
      <c r="G211" s="42"/>
      <c r="H211" s="43"/>
      <c r="I211" s="43"/>
      <c r="J211" s="43"/>
      <c r="K211" s="44"/>
      <c r="L211" s="45"/>
      <c r="M211" s="46"/>
      <c r="N211" s="47"/>
      <c r="O211" s="34"/>
      <c r="P211" s="34"/>
      <c r="Q211" s="34"/>
      <c r="R211" s="34"/>
      <c r="S211" s="34"/>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8">
        <f>IF(ISBLANK(F211),0,IF(E211="Excess (+)",ROUND(BA210+(BA210*F211),0),IF(E211="Less (-)",ROUND(BA210+(BA210*F211*(-1)),0),IF(E211="At Par",BA210,0))))</f>
        <v>0</v>
      </c>
      <c r="BB211" s="49">
        <f>ROUND(BA211,0)</f>
        <v>0</v>
      </c>
      <c r="BC211" s="50" t="str">
        <f>SpellNumber($E$2,BB211)</f>
        <v>INR Zero Only</v>
      </c>
    </row>
    <row r="212" spans="1:55" ht="33.75" customHeight="1">
      <c r="A212" s="68" t="s">
        <v>43</v>
      </c>
      <c r="B212" s="68"/>
      <c r="C212" s="75" t="str">
        <f>SpellNumber($E$2,BB211)</f>
        <v>INR Zero Only</v>
      </c>
      <c r="D212" s="75"/>
      <c r="E212" s="75"/>
      <c r="F212" s="75"/>
      <c r="G212" s="75"/>
      <c r="H212" s="75"/>
      <c r="I212" s="75"/>
      <c r="J212" s="75"/>
      <c r="K212" s="75"/>
      <c r="L212" s="75"/>
      <c r="M212" s="75"/>
      <c r="N212" s="75"/>
      <c r="O212" s="75"/>
      <c r="P212" s="75"/>
      <c r="Q212" s="75"/>
      <c r="R212" s="75"/>
      <c r="S212" s="75"/>
      <c r="T212" s="75"/>
      <c r="U212" s="75"/>
      <c r="V212" s="75"/>
      <c r="W212" s="75"/>
      <c r="X212" s="75"/>
      <c r="Y212" s="75"/>
      <c r="Z212" s="75"/>
      <c r="AA212" s="75"/>
      <c r="AB212" s="75"/>
      <c r="AC212" s="75"/>
      <c r="AD212" s="75"/>
      <c r="AE212" s="75"/>
      <c r="AF212" s="75"/>
      <c r="AG212" s="75"/>
      <c r="AH212" s="75"/>
      <c r="AI212" s="75"/>
      <c r="AJ212" s="75"/>
      <c r="AK212" s="75"/>
      <c r="AL212" s="75"/>
      <c r="AM212" s="75"/>
      <c r="AN212" s="75"/>
      <c r="AO212" s="75"/>
      <c r="AP212" s="75"/>
      <c r="AQ212" s="75"/>
      <c r="AR212" s="75"/>
      <c r="AS212" s="75"/>
      <c r="AT212" s="75"/>
      <c r="AU212" s="75"/>
      <c r="AV212" s="75"/>
      <c r="AW212" s="75"/>
      <c r="AX212" s="75"/>
      <c r="AY212" s="75"/>
      <c r="AZ212" s="75"/>
      <c r="BA212" s="75"/>
      <c r="BB212" s="75"/>
      <c r="BC212" s="75"/>
    </row>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2" ht="15"/>
    <row r="1003" ht="15"/>
    <row r="1004" ht="15"/>
    <row r="1005" ht="15"/>
    <row r="1007" ht="15"/>
    <row r="1008" ht="15"/>
    <row r="1009" ht="15"/>
    <row r="1010" ht="15"/>
    <row r="1011" ht="15"/>
    <row r="1012" ht="15"/>
    <row r="1013" ht="15"/>
    <row r="1014" ht="15"/>
    <row r="1015" ht="15"/>
    <row r="1016" ht="15"/>
    <row r="1017" ht="15"/>
    <row r="1018" ht="15"/>
    <row r="1019" ht="15"/>
    <row r="1020" ht="15"/>
    <row r="1021" ht="15"/>
    <row r="1022"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7" ht="15"/>
    <row r="1058" ht="15"/>
    <row r="1059" ht="15"/>
    <row r="1060" ht="15"/>
    <row r="1061" ht="15"/>
    <row r="1062"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9" ht="15"/>
    <row r="1210" ht="15"/>
    <row r="1211" ht="15"/>
    <row r="1212" ht="15"/>
    <row r="1213" ht="15"/>
    <row r="1214" ht="15"/>
    <row r="1215"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8" ht="15"/>
    <row r="1239" ht="15"/>
    <row r="1240" ht="15"/>
    <row r="1241" ht="15"/>
    <row r="1242" ht="15"/>
    <row r="1243" ht="15"/>
    <row r="1244" ht="15"/>
    <row r="1245" ht="15"/>
    <row r="1246" ht="15"/>
    <row r="1247" ht="15"/>
    <row r="1248" ht="15"/>
    <row r="1249" ht="15"/>
    <row r="1251" ht="15"/>
    <row r="1252" ht="15"/>
    <row r="1253" ht="15"/>
    <row r="1254" ht="15"/>
    <row r="1255" ht="15"/>
    <row r="1256" ht="15"/>
    <row r="1257" ht="15"/>
    <row r="1258" ht="15"/>
    <row r="1260" ht="15"/>
    <row r="1261" ht="15"/>
    <row r="1262" ht="15"/>
    <row r="1263" ht="15"/>
    <row r="1264" ht="15"/>
    <row r="1265" ht="15"/>
    <row r="1267" ht="15"/>
    <row r="1268" ht="15"/>
    <row r="1269" ht="15"/>
    <row r="1270" ht="15"/>
    <row r="1271" ht="15"/>
    <row r="1272" ht="15"/>
    <row r="1273" ht="15"/>
    <row r="1274" ht="15"/>
    <row r="1275" ht="15"/>
    <row r="1276" ht="15"/>
    <row r="1277" ht="15"/>
    <row r="1278"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4" ht="15"/>
    <row r="1315" ht="15"/>
    <row r="1316" ht="15"/>
    <row r="1318" ht="15"/>
    <row r="1319" ht="15"/>
    <row r="1320" ht="15"/>
    <row r="1322" ht="15"/>
    <row r="1323" ht="15"/>
    <row r="1325" ht="15"/>
    <row r="1326" ht="15"/>
    <row r="1327" ht="15"/>
    <row r="1328" ht="15"/>
    <row r="1329" ht="15"/>
    <row r="1331" ht="15"/>
    <row r="1332" ht="15"/>
    <row r="1333" ht="15"/>
    <row r="1334" ht="15"/>
    <row r="1335" ht="15"/>
    <row r="1336" ht="15"/>
    <row r="1337" ht="15"/>
    <row r="1338" ht="15"/>
    <row r="1339" ht="15"/>
    <row r="1340" ht="15"/>
    <row r="1341" ht="15"/>
    <row r="1343" ht="15"/>
    <row r="1344" ht="15"/>
    <row r="1345" ht="15"/>
    <row r="1346" ht="15"/>
    <row r="1347" ht="15"/>
    <row r="1348" ht="15"/>
    <row r="1349" ht="15"/>
    <row r="1350" ht="15"/>
    <row r="1351" ht="15"/>
    <row r="1352" ht="15"/>
    <row r="1354" ht="15"/>
    <row r="1355" ht="15"/>
    <row r="1356" ht="15"/>
    <row r="1357" ht="15"/>
    <row r="1358"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7" ht="15"/>
    <row r="1428" ht="15"/>
    <row r="1429" ht="15"/>
    <row r="1430" ht="15"/>
    <row r="1432" ht="15"/>
    <row r="1433" ht="15"/>
    <row r="1434" ht="15"/>
    <row r="1435" ht="15"/>
    <row r="1436" ht="15"/>
    <row r="1437" ht="15"/>
    <row r="1438" ht="15"/>
    <row r="1439" ht="15"/>
    <row r="1440" ht="15"/>
    <row r="1441" ht="15"/>
    <row r="1442" ht="15"/>
    <row r="1444" ht="15"/>
    <row r="1445" ht="15"/>
    <row r="1446" ht="15"/>
    <row r="1447"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8" ht="15"/>
    <row r="1479" ht="15"/>
    <row r="1480"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sheetData>
  <sheetProtection password="D850" sheet="1"/>
  <autoFilter ref="A11:BC212"/>
  <mergeCells count="102">
    <mergeCell ref="C212:BC212"/>
    <mergeCell ref="A9:BC9"/>
    <mergeCell ref="D13:BC13"/>
    <mergeCell ref="A1:L1"/>
    <mergeCell ref="A4:BC4"/>
    <mergeCell ref="A5:BC5"/>
    <mergeCell ref="A6:BC6"/>
    <mergeCell ref="A7:BC7"/>
    <mergeCell ref="B8:BC8"/>
    <mergeCell ref="D14:BC14"/>
    <mergeCell ref="D15:BC15"/>
    <mergeCell ref="D17:BC17"/>
    <mergeCell ref="D18:BC18"/>
    <mergeCell ref="D21:BC21"/>
    <mergeCell ref="D24:BC24"/>
    <mergeCell ref="D26:BC26"/>
    <mergeCell ref="D28:BC28"/>
    <mergeCell ref="D29:BC29"/>
    <mergeCell ref="D31:BC31"/>
    <mergeCell ref="D33:BC33"/>
    <mergeCell ref="D34:BC34"/>
    <mergeCell ref="D35:BC35"/>
    <mergeCell ref="D37:BC37"/>
    <mergeCell ref="D40:BC40"/>
    <mergeCell ref="D43:BC43"/>
    <mergeCell ref="D44:BC44"/>
    <mergeCell ref="D46:BC46"/>
    <mergeCell ref="D48:BC48"/>
    <mergeCell ref="D52:BC52"/>
    <mergeCell ref="D55:BC55"/>
    <mergeCell ref="D57:BC57"/>
    <mergeCell ref="D59:BC59"/>
    <mergeCell ref="D62:BC62"/>
    <mergeCell ref="D63:BC63"/>
    <mergeCell ref="D66:BC66"/>
    <mergeCell ref="D67:BC67"/>
    <mergeCell ref="D68:BC68"/>
    <mergeCell ref="D70:BC70"/>
    <mergeCell ref="D72:BC72"/>
    <mergeCell ref="D74:BC74"/>
    <mergeCell ref="D76:BC76"/>
    <mergeCell ref="D79:BC79"/>
    <mergeCell ref="D82:BC82"/>
    <mergeCell ref="D84:BC84"/>
    <mergeCell ref="D85:BC85"/>
    <mergeCell ref="D87:BC87"/>
    <mergeCell ref="D88:BC88"/>
    <mergeCell ref="D92:BC92"/>
    <mergeCell ref="D94:BC94"/>
    <mergeCell ref="D96:BC96"/>
    <mergeCell ref="D98:BC98"/>
    <mergeCell ref="D102:BC102"/>
    <mergeCell ref="D103:BC103"/>
    <mergeCell ref="D105:BC105"/>
    <mergeCell ref="D106:BC106"/>
    <mergeCell ref="D110:BC110"/>
    <mergeCell ref="D112:BC112"/>
    <mergeCell ref="D114:BC114"/>
    <mergeCell ref="D115:BC115"/>
    <mergeCell ref="D117:BC117"/>
    <mergeCell ref="D119:BC119"/>
    <mergeCell ref="D120:BC120"/>
    <mergeCell ref="D122:BC122"/>
    <mergeCell ref="D123:BC123"/>
    <mergeCell ref="D125:BC125"/>
    <mergeCell ref="D126:BC126"/>
    <mergeCell ref="D128:BC128"/>
    <mergeCell ref="D130:BC130"/>
    <mergeCell ref="D131:BC131"/>
    <mergeCell ref="D133:BC133"/>
    <mergeCell ref="D135:BC135"/>
    <mergeCell ref="D136:BC136"/>
    <mergeCell ref="D139:BC139"/>
    <mergeCell ref="D142:BC142"/>
    <mergeCell ref="D145:BC145"/>
    <mergeCell ref="D147:BC147"/>
    <mergeCell ref="D150:BC150"/>
    <mergeCell ref="D151:BC151"/>
    <mergeCell ref="D153:BC153"/>
    <mergeCell ref="D155:BC155"/>
    <mergeCell ref="D157:BC157"/>
    <mergeCell ref="D160:BC160"/>
    <mergeCell ref="D184:BC184"/>
    <mergeCell ref="D186:BC186"/>
    <mergeCell ref="D187:BC187"/>
    <mergeCell ref="D189:BC189"/>
    <mergeCell ref="D163:BC163"/>
    <mergeCell ref="D166:BC166"/>
    <mergeCell ref="D168:BC168"/>
    <mergeCell ref="D170:BC170"/>
    <mergeCell ref="D176:BC176"/>
    <mergeCell ref="D177:BC177"/>
    <mergeCell ref="D200:BC200"/>
    <mergeCell ref="D60:BC60"/>
    <mergeCell ref="D191:BC191"/>
    <mergeCell ref="D192:BC192"/>
    <mergeCell ref="D193:BC193"/>
    <mergeCell ref="D195:BC195"/>
    <mergeCell ref="D196:BC196"/>
    <mergeCell ref="D198:BC198"/>
    <mergeCell ref="D180:BC180"/>
    <mergeCell ref="D183:BC183"/>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11">
      <formula1>IF(E211="Select",-1,IF(E211="At Par",0,0))</formula1>
      <formula2>IF(E211="Select",-1,IF(E211="At Par",0,0.99))</formula2>
    </dataValidation>
    <dataValidation type="list" allowBlank="1" showErrorMessage="1" sqref="E211">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11">
      <formula1>0</formula1>
      <formula2>99.9</formula2>
    </dataValidation>
    <dataValidation type="list" allowBlank="1" showErrorMessage="1" sqref="D13:D15 K16 D17:D18 K19:K20 D21 K22:K23 D24 K25 D26 K27 D28:D29 K30 D31 K32 D33:D35 K36 D37 K38:K39 D40 K41:K42 D43:D44 K45 D46 K47 D48 K49:K51 D52 K53:K54 D55 K56 D57 K58 D59:D60 D200 D62:D63 K64:K65 D66:D68 K69 D70 K71 D72 K73 D74 K75 D76 K77:K78 D79 K80:K81 D82 K83 D84:D85 K86 D87:D88 K89:K91 D92 K93 D94 K95 D96 K97 D98 K99:K101 D102:D103 K104 D105:D106 K107:K109 D110 K111 D112 K113 D114:D115 K116 D117 K118 D119:D120 K121 D122:D123 K124 D125:D126 K127 D128 K129 D130:D131 K132 D133 K134 D135:D136 K137:K138 D139 K140:K141 D142 K143:K144 D145 K146 D147 K148:K149 D150:D151 K152 D153 K154">
      <formula1>"Partial Conversion,Full Conversion"</formula1>
      <formula2>0</formula2>
    </dataValidation>
    <dataValidation type="list" allowBlank="1" showErrorMessage="1" sqref="D155 K156 D157 K158:K159 D160 K161:K162 D163 K164:K165 D166 K167 D168 K169 D170 K171:K175 D176:D177 K178:K179 D180 K181:K182 D183:D184 K185 D186:D187 K188 D189 K190 D191:D193 K194 D195:D196 K197 D198 K199 K201:K209 K61">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errorTitle="Invalid Entry" error="Only Numeric Values are allowed. " sqref="A14 A16 A18 A20 A22 A24 A26 A28 A30 A32 A34 A36 A38 A40 A42 A44 A46 A48 A50 A52 A54 A56 A58 A60 A62 A64 A66 A68 A70 A72 A74 A76 A78 A80 A82 A84 A86 A88 A90 A92 A94 A96 A98 A100 A102 A104 A106 A108 A110 A112 A114 A116 A118 A120 A122 A124 A126 A128 A130 A132 A134 A136 A138 A140 A142 A144 A146 A148 A150 A152 A154 A156 A158 A160 A162 A164 A166 A168 A170 A172 A174 A176 A178 A180 A182 A184 A186 A188 A190 A192 A194 A196 A198 A200 A202 A204 A206 A208">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6:H16 G19:H20 G22:H23 G25:H25 G27:H27 G30:H30 G32:H32 G36:H36 G38:H39 G41:H42 G45:H45 G47:H47 G49:H51 G53:H54 G56:H56 G58:H58 G201:H209 G64:H65 G69:H69 G71:H71 G73:H73 G75:H75 G77:H78 G80:H81 G83:H83 G86:H86 G89:H91 G93:H93 G95:H95 G97:H97 G99:H101 G104:H104 G107:H109 G111:H111 G113:H113 G116:H116 G118:H118 G121:H121 G124:H124 G127:H127 G129:H129 G132:H132 G134:H134 G137:H138 G140:H141 G143:H144 G146:H146 G148:H149 G152:H152 G154:H154 G156:H156 G158:H159 G161:H162 G164:H165 G167:H167 G169:H169 G171:H175 G178:H179 G181:H182 G185:H185 G188:H188 G190:H190 G194:H194 G197:H197 G199:H199 G61:H61">
      <formula1>0</formula1>
      <formula2>999999999999999</formula2>
    </dataValidation>
    <dataValidation allowBlank="1" showInputMessage="1" showErrorMessage="1" promptTitle="Addition / Deduction" prompt="Please Choose the correct One" sqref="J16 J19:J20 J22:J23 J25 J27 J30 J32 J36 J38:J39 J41:J42 J45 J47 J49:J51 J53:J54 J56 J58 J201:J209 J64:J65 J69 J71 J73 J75 J77:J78 J80:J81 J83 J86 J89:J91 J93 J95 J97 J99:J101 J104 J107:J109 J111 J113 J116 J118 J121 J124 J127 J129 J132 J134 J137:J138 J140:J141 J143:J144 J146 J148:J149 J152 J154 J156 J158:J159 J161:J162 J164:J165 J167 J169 J171:J175 J178:J179 J181:J182 J185 J188 J190 J194 J197 J199 J61">
      <formula1>0</formula1>
      <formula2>0</formula2>
    </dataValidation>
    <dataValidation type="list" showErrorMessage="1" sqref="I16 I19:I20 I22:I23 I25 I27 I30 I32 I36 I38:I39 I41:I42 I45 I47 I49:I51 I53:I54 I56 I58 I201:I209 I64:I65 I69 I71 I73 I75 I77:I78 I80:I81 I83 I86 I89:I91 I93 I95 I97 I99:I101 I104 I107:I109 I111 I113 I116 I118 I121 I124 I127 I129 I132 I134 I137:I138 I140:I141 I143:I144 I146 I148:I149 I152 I154 I156 I158:I159 I161:I162 I164:I165 I167 I169 I171:I175 I178:I179 I181:I182 I185 I188 I190 I194 I197 I199 I61">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6:O16 N19:O20 N22:O23 N25:O25 N27:O27 N30:O30 N32:O32 N36:O36 N38:O39 N41:O42 N45:O45 N47:O47 N49:O51 N53:O54 N56:O56 N58:O58 N201:O209 N64:O65 N69:O69 N71:O71 N73:O73 N75:O75 N77:O78 N80:O81 N83:O83 N86:O86 N89:O91 N93:O93 N95:O95 N97:O97 N99:O101 N104:O104 N107:O109 N111:O111 N113:O113 N116:O116 N118:O118 N121:O121 N124:O124 N127:O127 N129:O129 N132:O132 N134:O134 N137:O138 N140:O141 N143:O144 N146:O146 N148:O149 N152:O152 N154:O154 N156:O156 N158:O159 N161:O162 N164:O165 N167:O167 N169:O169 N171:O175 N178:O179 N181:O182 N185:O185 N188:O188 N190:O190 N194:O194 N197:O197 N199:O199 N61:O61">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6 R19:R20 R22:R23 R25 R27 R30 R32 R36 R38:R39 R41:R42 R45 R47 R49:R51 R53:R54 R56 R58 R201:R209 R64:R65 R69 R71 R73 R75 R77:R78 R80:R81 R83 R86 R89:R91 R93 R95 R97 R99:R101 R104 R107:R109 R111 R113 R116 R118 R121 R124 R127 R129 R132 R134 R137:R138 R140:R141 R143:R144 R146 R148:R149 R152 R154 R156 R158:R159 R161:R162 R164:R165 R167 R169 R171:R175 R178:R179 R181:R182 R185 R188 R190 R194 R197 R199 R61">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6 Q19:Q20 Q22:Q23 Q25 Q27 Q30 Q32 Q36 Q38:Q39 Q41:Q42 Q45 Q47 Q49:Q51 Q53:Q54 Q56 Q58 Q201:Q209 Q64:Q65 Q69 Q71 Q73 Q75 Q77:Q78 Q80:Q81 Q83 Q86 Q89:Q91 Q93 Q95 Q97 Q99:Q101 Q104 Q107:Q109 Q111 Q113 Q116 Q118 Q121 Q124 Q127 Q129 Q132 Q134 Q137:Q138 Q140:Q141 Q143:Q144 Q146 Q148:Q149 Q152 Q154 Q156 Q158:Q159 Q161:Q162 Q164:Q165 Q167 Q169 Q171:Q175 Q178:Q179 Q181:Q182 Q185 Q188 Q190 Q194 Q197 Q199 Q61">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6 M19:M20 M22:M23 M25 M27 M30 M32 M36 M38:M39 M41:M42 M45 M47 M49:M51 M53:M54 M56 M58 M201:M209 M64:M65 M69 M71 M73 M75 M77:M78 M80:M81 M83 M86 M89:M91 M93 M95 M97 M99:M101 M104 M107:M109 M111 M113 M116 M118 M121 M124 M127 M129 M132 M134 M137:M138 M140:M141 M143:M144 M146 M148:M149 M152 M154 M156 M158:M159 M161:M162 M164:M165 M167 M169 M171:M175 M178:M179 M181:M182 M185 M188 M190 M194 M197 M199 M61">
      <formula1>0</formula1>
      <formula2>999999999999999</formula2>
    </dataValidation>
    <dataValidation type="decimal" allowBlank="1" showInputMessage="1" showErrorMessage="1" promptTitle="Estimated Rate" prompt="Please enter the Rate for this item. " errorTitle="Invalid Entry" error="Only Numeric Values are allowed. " sqref="F16 F19:F20 F22:F23 F25 F27 F30 F32 F36 F38:F39 F41:F42 F45 F47 F49:F51 F53:F54 F56 F58 F201:F209 F64:F65 F69 F71 F73 F75 F77:F78 F80:F81 F83 F86 F89:F91 F93 F95 F97 F99:F101 F104 F107:F109 F111 F113 F116 F118 F121 F124 F127 F129 F132 F134 F137:F138 F140:F141 F143:F144 F146 F148:F149 F152 F154 F156 F158:F159 F161:F162 F164:F165 F167 F169 F171:F175 F178:F179 F181:F182 F185 F188 F190 F194 F197 F199 F61">
      <formula1>0</formula1>
      <formula2>999999999999999</formula2>
    </dataValidation>
    <dataValidation type="list" allowBlank="1" showInputMessage="1" showErrorMessage="1" sqref="L204 L205 L206 L20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formula1>"INR"</formula1>
    </dataValidation>
    <dataValidation type="list" allowBlank="1" showInputMessage="1" showErrorMessage="1" sqref="L109 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9 L208">
      <formula1>"INR"</formula1>
    </dataValidation>
    <dataValidation allowBlank="1" showInputMessage="1" showErrorMessage="1" promptTitle="Itemcode/Make" prompt="Please enter text" sqref="C14:C209">
      <formula1>0</formula1>
      <formula2>0</formula2>
    </dataValidation>
  </dataValidations>
  <printOptions/>
  <pageMargins left="0.45" right="0.2" top="0.25" bottom="0.25" header="0.511805555555556" footer="0.511805555555556"/>
  <pageSetup fitToHeight="0" fitToWidth="1" horizontalDpi="300" verticalDpi="300" orientation="portrait" paperSize="9" scale="6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N17" sqref="N17"/>
    </sheetView>
  </sheetViews>
  <sheetFormatPr defaultColWidth="9.140625" defaultRowHeight="15"/>
  <sheetData>
    <row r="6" spans="5:11" ht="15">
      <c r="E6" s="81" t="s">
        <v>44</v>
      </c>
      <c r="F6" s="81"/>
      <c r="G6" s="81"/>
      <c r="H6" s="81"/>
      <c r="I6" s="81"/>
      <c r="J6" s="81"/>
      <c r="K6" s="81"/>
    </row>
    <row r="7" spans="5:11" ht="15">
      <c r="E7" s="82"/>
      <c r="F7" s="82"/>
      <c r="G7" s="82"/>
      <c r="H7" s="82"/>
      <c r="I7" s="82"/>
      <c r="J7" s="82"/>
      <c r="K7" s="82"/>
    </row>
    <row r="8" spans="5:11" ht="15">
      <c r="E8" s="82"/>
      <c r="F8" s="82"/>
      <c r="G8" s="82"/>
      <c r="H8" s="82"/>
      <c r="I8" s="82"/>
      <c r="J8" s="82"/>
      <c r="K8" s="82"/>
    </row>
    <row r="9" spans="5:11" ht="15">
      <c r="E9" s="82"/>
      <c r="F9" s="82"/>
      <c r="G9" s="82"/>
      <c r="H9" s="82"/>
      <c r="I9" s="82"/>
      <c r="J9" s="82"/>
      <c r="K9" s="82"/>
    </row>
    <row r="10" spans="5:11" ht="15">
      <c r="E10" s="82"/>
      <c r="F10" s="82"/>
      <c r="G10" s="82"/>
      <c r="H10" s="82"/>
      <c r="I10" s="82"/>
      <c r="J10" s="82"/>
      <c r="K10" s="82"/>
    </row>
    <row r="11" spans="5:11" ht="15">
      <c r="E11" s="82"/>
      <c r="F11" s="82"/>
      <c r="G11" s="82"/>
      <c r="H11" s="82"/>
      <c r="I11" s="82"/>
      <c r="J11" s="82"/>
      <c r="K11" s="82"/>
    </row>
    <row r="12" spans="5:11" ht="15">
      <c r="E12" s="82"/>
      <c r="F12" s="82"/>
      <c r="G12" s="82"/>
      <c r="H12" s="82"/>
      <c r="I12" s="82"/>
      <c r="J12" s="82"/>
      <c r="K12" s="82"/>
    </row>
    <row r="13" spans="5:11" ht="15">
      <c r="E13" s="82"/>
      <c r="F13" s="82"/>
      <c r="G13" s="82"/>
      <c r="H13" s="82"/>
      <c r="I13" s="82"/>
      <c r="J13" s="82"/>
      <c r="K13" s="82"/>
    </row>
    <row r="14" spans="5:11" ht="15">
      <c r="E14" s="82"/>
      <c r="F14" s="82"/>
      <c r="G14" s="82"/>
      <c r="H14" s="82"/>
      <c r="I14" s="82"/>
      <c r="J14" s="82"/>
      <c r="K14" s="82"/>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DOIP Office</cp:lastModifiedBy>
  <cp:lastPrinted>2024-02-16T05:20:59Z</cp:lastPrinted>
  <dcterms:created xsi:type="dcterms:W3CDTF">2009-01-30T06:42:42Z</dcterms:created>
  <dcterms:modified xsi:type="dcterms:W3CDTF">2024-02-26T11:53:11Z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