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'BoQ1'!$A$11:$BC$303</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'BoQ1'!$A$1:$BC$303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<sst xmlns="http://schemas.openxmlformats.org/spreadsheetml/2006/main" count="1740" uniqueCount="604">
  <si>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</si>
  <si>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</si>
  <si>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</si>
  <si>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</si>
  <si>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</si>
  <si>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</si>
  <si>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</si>
  <si>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</si>
  <si>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</si>
  <si>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</si>
  <si>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</si>
  <si>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</si>
  <si>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</si>
  <si>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</si>
  <si>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</si>
  <si>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</si>
  <si>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</si>
  <si>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</si>
  <si>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</si>
  <si>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</si>
  <si>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</si>
  <si>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</si>
  <si>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</si>
  <si>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</si>
  <si>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</si>
  <si>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</si>
  <si>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</si>
  <si>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</si>
  <si>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</si>
  <si>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</si>
  <si>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</si>
  <si>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</si>
  <si>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</si>
  <si>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</si>
  <si>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</si>
  <si>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</si>
  <si>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</si>
  <si>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</si>
  <si>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</si>
  <si>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</si>
  <si>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</si>
  <si>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</si>
  <si>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</si>
  <si>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</si>
  <si>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</si>
  <si>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INR Zero Only</t>
  </si>
  <si>
    <t>Excess (+)</t>
  </si>
  <si>
    <t>Tender Inviting Authority: DOIP, IIT Kanpur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</si>
  <si>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</si>
  <si>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REINFORCED CEMENT CONCRETE</t>
  </si>
  <si>
    <t>Centering and shuttering including strutting, propping etc. and removal of form for</t>
  </si>
  <si>
    <t>Shelves (Cast in situ)</t>
  </si>
  <si>
    <t>Thermo-Mechanically Treated bars of grade Fe-500D or more.</t>
  </si>
  <si>
    <t>MASONRY WORK</t>
  </si>
  <si>
    <t>Half brick masonry with common burnt clay F.P.S. (non modular) bricks of class designation 7.5 in superstructure above plinth level up to floor V level.</t>
  </si>
  <si>
    <t>Cement mortar 1:4 (1 cement :4 coarse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</si>
  <si>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</si>
  <si>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</si>
  <si>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</si>
  <si>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</si>
  <si>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</si>
  <si>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</si>
  <si>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</si>
  <si>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</si>
  <si>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</si>
  <si>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</si>
  <si>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FLOORING</t>
  </si>
  <si>
    <t>Size of Tile 600x600 mm</t>
  </si>
  <si>
    <t>ROOFING</t>
  </si>
  <si>
    <t>FINISHING</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</si>
  <si>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</si>
  <si>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</si>
  <si>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</si>
  <si>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</si>
  <si>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Dismantling and Demolishing</t>
  </si>
  <si>
    <t>SANITARY INSTALLATIONS</t>
  </si>
  <si>
    <t>WATER SUPPLY</t>
  </si>
  <si>
    <t>Providing and fixing C.P. brass long body bib cock of approved quality conforming to IS standards and weighing not less than 690 gms.</t>
  </si>
  <si>
    <t>15 mm nominal bore</t>
  </si>
  <si>
    <t>ALUMINIUM WORK</t>
  </si>
  <si>
    <t>For fixed portion</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</si>
  <si>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</si>
  <si>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cum</t>
  </si>
  <si>
    <t>sqm</t>
  </si>
  <si>
    <t>kg</t>
  </si>
  <si>
    <t>each</t>
  </si>
  <si>
    <t>metre</t>
  </si>
  <si>
    <t>CEMENT CONCRETE (CAST IN SITU)</t>
  </si>
  <si>
    <t>1:2:4 (1 cement : 2 coarse sand (zone-III) derived from natural sources : 4 graded stone aggregate 20 mm nominal size derived from natural sources)</t>
  </si>
  <si>
    <t>Suspended floors, roofs, landings, balconies and access platform</t>
  </si>
  <si>
    <t xml:space="preserve">Edges of slabs and breaks in floors and walls   </t>
  </si>
  <si>
    <t>Under 20 cm wide</t>
  </si>
  <si>
    <t>Add for plaster drip course/ groove in plastered surface or moulding to R.C.C. projections.</t>
  </si>
  <si>
    <t>Area of slab over 0.50 sqm</t>
  </si>
  <si>
    <t>Providing and fixing M.S. grills of required pattern in frames of windows etc. with M.S. flats, square or round bars etc. including priming coat with approved steel primer all complete.</t>
  </si>
  <si>
    <t>150x10 mm</t>
  </si>
  <si>
    <t>100x10 mm</t>
  </si>
  <si>
    <t>100 mm</t>
  </si>
  <si>
    <t>Providing and fixing fly proof stainless steel grade 304 wire gauge, to windows and clerestory windows using wire gauge with average width of aperture 1.4 mm in both directions with wire of dia. 0.50 mm all complete.</t>
  </si>
  <si>
    <t>With 2nd class teak wood beading 62X19 mm</t>
  </si>
  <si>
    <t>Double charge vitrified tile polished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</si>
  <si>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</si>
  <si>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</si>
  <si>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</si>
  <si>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</si>
  <si>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</si>
  <si>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</si>
  <si>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</si>
  <si>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</si>
  <si>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</si>
  <si>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</si>
  <si>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</si>
  <si>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Shoe (Plain)</t>
  </si>
  <si>
    <t>110 mm Shoe</t>
  </si>
  <si>
    <t>12 mm cement plaster of mix :</t>
  </si>
  <si>
    <t>1:6 (1 cement: 6 coarse sand)</t>
  </si>
  <si>
    <t>15 mm cement plaster on rough side of single or half brick wall of mix:</t>
  </si>
  <si>
    <t>White washing with lime to give an even shade :</t>
  </si>
  <si>
    <t>Finishing walls with Premium Acrylic Smooth exterior paint with Silicone additives of required shade:</t>
  </si>
  <si>
    <t>Painting with synthetic enamel paint of approved brand and manufacture of required colour to give an even shade :</t>
  </si>
  <si>
    <t>Old work (two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</si>
  <si>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</si>
  <si>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</si>
  <si>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</si>
  <si>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</si>
  <si>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</si>
  <si>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</si>
  <si>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</si>
  <si>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Window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</si>
  <si>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</si>
  <si>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</si>
  <si>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Door chowkhats</t>
  </si>
  <si>
    <t>Nominal concrete 1:3:6 or richer mix (i/c equivalent design mix)</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</si>
  <si>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</si>
  <si>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</si>
  <si>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</si>
  <si>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</si>
  <si>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</si>
  <si>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</si>
  <si>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old plaster or skirting raking out joints and cleaning the surface for plaster including disposal of rubbish to the dumping ground within 50 metres lead.</t>
  </si>
  <si>
    <t>Providing and fixing soil, waste and vent pipes :</t>
  </si>
  <si>
    <t>100 mm dia</t>
  </si>
  <si>
    <t>100 mm inlet and 100 mm outlet</t>
  </si>
  <si>
    <t>Cutting holes up to 30x30 cm in walls including making good the same:</t>
  </si>
  <si>
    <t>With common burnt clay F.P.S. (non modular) bricks</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</si>
  <si>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</si>
  <si>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</si>
  <si>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</si>
  <si>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</si>
  <si>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"Providing and fixing C.P flange for C.P bib cock/C.P angle stop cock.</t>
  </si>
  <si>
    <t>NEW TECHNOLOGIES AND MATERIALS</t>
  </si>
  <si>
    <t>Providing, mixing and applying bonding coat of approved adhesive on chipped portion of RCC as per  specifications and direction of Engineer-In-charge complete in all respect.</t>
  </si>
  <si>
    <t>Cum</t>
  </si>
  <si>
    <t>Each</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</si>
  <si>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</si>
  <si>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</si>
  <si>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</si>
  <si>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for all lift, including getting out the excavated soil and disposal of surplus excavated soil as directed, within a lead of 50 m.</t>
  </si>
  <si>
    <t>All kinds of soil.</t>
  </si>
  <si>
    <t>Providing  and  laying  in  position  cement  concrete  of specified grade excluding the cost of centering and shuttering - All work up to plinth level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</si>
  <si>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</si>
  <si>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</si>
  <si>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</si>
  <si>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fllets, columns, pillars, piers, abutments, posts and struts etc. above plinth level up to floor five level, excluding cost of centering, shuttering, finishing and reinforcement:</t>
  </si>
  <si>
    <t>1:1.5:3 (1  cement :  1.5 coarse  sand(zone-III)  derived  from natural sources : 3 graded stone aggregate 20 mm nominal size derived from natural sources)</t>
  </si>
  <si>
    <t>Reinforced cement concrete work in beams, suspended foors,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3 graded stone aggregate 20 mm nominal size derived from natural sources).</t>
  </si>
  <si>
    <t>Foundations, footings, bases of columns, etc. for mass concrete.</t>
  </si>
  <si>
    <t>Walls (any thickness) including attached pilasters, butteresses, plinth and string courses etc.</t>
  </si>
  <si>
    <t>Stairs, (excluding landings) except spiral-staircases</t>
  </si>
  <si>
    <t>Steel reinforcement for R.C.C. work including straightening, cutting, bending, placing in position and binding all complete upto plinth level.</t>
  </si>
  <si>
    <t>Brick work with common burnt clay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</si>
  <si>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</si>
  <si>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</si>
  <si>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Cement mortar 1:6(1 cement: 6 coarse sand)</t>
  </si>
  <si>
    <t>Brick edging 7cm wide 11.4 cm deep to plinth protection with common burnt clay F.P.S. (non modular) bricks of class designation 7.5 including grouting with cement mortar 1:4 (1 cement : 4 fine sand).</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</si>
  <si>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of edges to give high gloss finish etc. complete at all levels.</t>
  </si>
  <si>
    <t>Raj Nagar Plain white marble/ Udaipur green marble/ Zebra black marble</t>
  </si>
  <si>
    <t>Granite stone slab of colour black, Cherry/Ruby red</t>
  </si>
  <si>
    <t>Area of slab upto 0.50 sqm</t>
  </si>
  <si>
    <t>Providing edge moulding to 18 mm thick marble stone counters, Vanities etc., including machine polishing to edge to give high gloss finish etc. complete as per design approved by Engineer-in-Charge.</t>
  </si>
  <si>
    <t>Marble work</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</si>
  <si>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</si>
  <si>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</si>
  <si>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</si>
  <si>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</si>
  <si>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panelled or panelled and glazed shutters for doors, windows and clerestory windows, fixing with butt hinges of required size with necessary screws, excluding panelling which will be paid for separately, all complete as per direction of Engineer-in-charge. (Note:- Butt hinges  and necessary screws  shall be paid separately)</t>
  </si>
  <si>
    <t>Second class teak wood</t>
  </si>
  <si>
    <t>35 mm thick shutters</t>
  </si>
  <si>
    <t>Providing and fixing glazed shutters for doors, windows and clerestory windows using 4 mm thick float glass panes, (weight not less than 10 kg per sqm) fixing with ISI marked M.S. pressed butt hinges bright finished of required size with necessary screws.</t>
  </si>
  <si>
    <t>35 mm thick</t>
  </si>
  <si>
    <t>Fixed to openings /wooden frames with rawl plugs screws etc.</t>
  </si>
  <si>
    <t>Providing 40x5 mm flat iron hold fast 400 mm long including fixing to frame with 10 mm diameter bolts, nuts and wooden plugs and embedding in cement concrete block 300x100x150 mm 1:3:6 mix (1 cement : 3 coarse sand : 6 graded stone aggregate 20mm nominal size).</t>
  </si>
  <si>
    <t>Providing and fixing ISI marked oxidised M.S. sliding door bolts with nuts and screws etc. complete : (copper oxidized as per IS: 1378)</t>
  </si>
  <si>
    <t>250x16 mm</t>
  </si>
  <si>
    <t>Providing and fixing ISI marked oxidised M.S. tower bolt black finish, (Barrel type) with necessary screws etc. complete : (copper oxidized as per IS: 1378)</t>
  </si>
  <si>
    <t>200x10 mm</t>
  </si>
  <si>
    <t>Providing and fixing ISI marked oxidised M.S. handles conforming to IS:4992 with necessary screws etc. complete : (copper oxidized as per IS: 1378)</t>
  </si>
  <si>
    <t>125 mm</t>
  </si>
  <si>
    <t>Providing and fixing aluminium sliding door bolts, ISI marked anodised (anodic coating not less than grade AC 10 as per IS : 1868), transparent or dyed to required colour or shade, with nuts and screws etc. complete :</t>
  </si>
  <si>
    <t>Providing and fixing aluminium casement stays, ISI marked, anodised (anodic coating not less than grade AC 10 as per IS : 1868) transparent or dyed to required colour and shade, with necessary screws etc. complete.</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</si>
  <si>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</si>
  <si>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</si>
  <si>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</si>
  <si>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</si>
  <si>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t>
  </si>
  <si>
    <t>with ISI marked M.S. pressed butt hinges bright finished of required size</t>
  </si>
  <si>
    <t>Providing and fixing hand rail of approved size by welding etc. to steel ladder railing, balcony railing, staircase railing and similar works, including applying priming coat of approved steel primer.</t>
  </si>
  <si>
    <t>M.S. tube</t>
  </si>
  <si>
    <t>Brick on edge flooring with bricks of class designation 7.5 on a bed of 12 mm cement mortar, including filling the joints with same mortar, with common burnt clay non modular bricks:</t>
  </si>
  <si>
    <t>1:6 (1cement : 6 coarse sand)</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</si>
  <si>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</si>
  <si>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</si>
  <si>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</si>
  <si>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</si>
  <si>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</si>
  <si>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</si>
  <si>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Extra for providing and fixing wind ties of 40x 6 mm flat iron section.</t>
  </si>
  <si>
    <t>Providing and fixing M.S. holder bat clamps of approved design to C.I. or S.C.I. rain water pipes embedded in and including cement concrete blocks 10x10x10 cm of 1:2:4 mix (1 cement : 2 coarse sand : 4 graded stone aggregate 20 mm nominal size) and cost of cutting holes and making good the walls etc. :</t>
  </si>
  <si>
    <t>100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</si>
  <si>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</si>
  <si>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Bend 87.5°</t>
  </si>
  <si>
    <t>110 mm bend</t>
  </si>
  <si>
    <t>12 mm cement plaster finished with a floating coat of neat cement of mix :</t>
  </si>
  <si>
    <t>1:4 (1 cement: 4 fine sand)</t>
  </si>
  <si>
    <t>New work (Two or more coats applied @ 1.43 Itr/10 sqm over and including priming coat of exterior primer applied @ 0.90 litre/10 sqm)</t>
  </si>
  <si>
    <t>Old work (Two or more coats applied @ 1.43 ltr/ 10 sqm) over existing cement paint surface</t>
  </si>
  <si>
    <t>Demolishing lime concrete manually/ by mechanical means and disposal of material within 50 metres lead as per direction of Engineer-in-charge.</t>
  </si>
  <si>
    <t>Demolishing cement concrete  manually/ by  mechanical  means including  disposal  of  material  within 50  metres  lead  as  per direction of Engineer - in - charge.</t>
  </si>
  <si>
    <t>Dismantling tile work in floors and roofs laid in cement mortar including stacking material within 50 metres lead.</t>
  </si>
  <si>
    <t>For thickness of tiles 10 mm to 25 mm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</si>
  <si>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</si>
  <si>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white vitreous china pedestal type water closet(European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</si>
  <si>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</si>
  <si>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</si>
  <si>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550x400 mm with single 15 mm C.P. brass pillar tap</t>
  </si>
  <si>
    <t>Providing and fixing Stainless Steel A ISI 304 (18/8) kitchen sink as per IS:13983 with C.I. brackets and stainless steel plug 40 mm,including painting of fittings and brackets, cutting and making good the walls wherever required :</t>
  </si>
  <si>
    <t>Kitchen sink with drain board</t>
  </si>
  <si>
    <t>510x1040 mm bowl depth 225 mm</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</si>
  <si>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</si>
  <si>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</si>
  <si>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</si>
  <si>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P.V.C. waste pipe for sink or wash basin including P.V.C. waste fittings complete.</t>
  </si>
  <si>
    <t>Flexible pipe</t>
  </si>
  <si>
    <t>32 mm dia</t>
  </si>
  <si>
    <t>Providing and fixing 600x450 mm beveled edge mirror of superior glass (of approved quality) complete with 6 mm thick hard boardground fixed to wooden cleats with C.P. brass screws and washers complete.</t>
  </si>
  <si>
    <t>Centrifugally cast (spun) iron socket &amp;spigot (S&amp;S) pipe as per IS: 3989</t>
  </si>
  <si>
    <t>75 mm diameter :</t>
  </si>
  <si>
    <t>Centrifugally cast (spun) iron socketed pipeas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</si>
  <si>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</si>
  <si>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</si>
  <si>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</si>
  <si>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</si>
  <si>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</si>
  <si>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75 mm</t>
  </si>
  <si>
    <t>Providing lead caulked joints to sand cast iron/centrifugally cast(spun) iron pipes and fittings of diameter :</t>
  </si>
  <si>
    <t>Providing and fixing trap of self cleansing design with screwed down
or hinged grating with or without vent arm complete, including cost of cutting and making good the walls and floors :</t>
  </si>
  <si>
    <t>Sand cast iron S&amp;S as per IS: 3989</t>
  </si>
  <si>
    <t>100 mm inlet and 75 mm outlet</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</si>
  <si>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</si>
  <si>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</si>
  <si>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</si>
  <si>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</si>
  <si>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</si>
  <si>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25 mm dia nominal bore</t>
  </si>
  <si>
    <t>32 mm dia nominal bore</t>
  </si>
  <si>
    <t xml:space="preserve">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</si>
  <si>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</si>
  <si>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</si>
  <si>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</si>
  <si>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</si>
  <si>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Providing and fixing ball valve (brass) of approved quality, High or low pressure, with plastic floats complete :</t>
  </si>
  <si>
    <t>Providing and fixing brass ferrule with C.I. mouth cover including boring and tapping the main :</t>
  </si>
  <si>
    <t>Providing and fixing uplasticised PVC connection pipe with brass unions :</t>
  </si>
  <si>
    <t>45 cm length</t>
  </si>
  <si>
    <t>Constructing  masonry  Chamber 30x30x50  cm  inside,  in  brick work in cement mortar 1:4 (1 cement :4 coarse sand) for stop cock, with C. I. surface box 100x100 x75 mm (inside) with hinged cover fixed in reinforced cement concrete slab 1:1.5:3 mix (1 cement : 1.5 coarse sand : 3 graded stone aggregate 20 mm nominal  size),  i/c  necessary  excavation,  foundation  concrete 1:5:10) 1 cement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</si>
  <si>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</si>
  <si>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</si>
  <si>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15 mm diameter pipe</t>
  </si>
  <si>
    <t>20 mm diameter pipe</t>
  </si>
  <si>
    <t>25 mm diameter pipe</t>
  </si>
  <si>
    <t>32 mm diameter pipe</t>
  </si>
  <si>
    <t>Providing and filling sand of grading zone V or coarser grade, all round the G.I. pipes in external work :</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</si>
  <si>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</si>
  <si>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</si>
  <si>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</si>
  <si>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</si>
  <si>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</si>
  <si>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</si>
  <si>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</si>
  <si>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</si>
  <si>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</si>
  <si>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Providing and laying cement concrete 1:5:10 (1 cement : 5 coarse sand : 10 graded stone aggregate 40 mm nominal size) all-round S.W. pipes including bed concrete as per standard design :</t>
  </si>
  <si>
    <t>100 mm diameter S.W. pipe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</si>
  <si>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</si>
  <si>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</si>
  <si>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Providing and fxing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I paneling, C.P. brass / stainless steel screws, all complete as per architectural drawings and the directions of Engineer-in-charge. (Glazing, paneling and dash fasteners to be paid for separately) :</t>
  </si>
  <si>
    <t>Anodised aluminium (anodised transparent or dyed to required shade according to IS: 1868, Minimum anodic coating of grade AC 15)</t>
  </si>
  <si>
    <t>For  shutters  of doors,  windows  &amp;  ventilators  including providing and fxing hinges/ pivots and making provision for fixing of fittings wherever required including the cost of EPDM rubber / neoprene gasket required (Fittings shall be paid for separately)</t>
  </si>
  <si>
    <t>Anodised  aluminium (anodised  transparent  or  dyed  to required shade according to IS:  1868, Minimum anodic coating of grade AC 15)</t>
  </si>
  <si>
    <t>With float glass panes of 4.0 mm thickness (weight not less than 10kg/sqm)</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</si>
  <si>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</si>
  <si>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</si>
  <si>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aluminium casement windows fastener of required length for aluminium windows with necessary screws etc. complete.</t>
  </si>
  <si>
    <t>Powder coated minimum thickness 50 micron aluminium</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</si>
  <si>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</si>
  <si>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</si>
  <si>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Epoxy bonding adhesive having coverage 2.20 sqm/kg of approved make</t>
  </si>
  <si>
    <t>MINOR CIVIL MAINTENANCE WORK:</t>
  </si>
  <si>
    <t xml:space="preserve">"P/F C.P brass towel rod complete with two C.P.brass brackets fixed to wooden cleats with C.P. brass screws of approved quality size of 600 x 20 mm. </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</si>
  <si>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</si>
  <si>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</si>
  <si>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C.P basin mixer of 15 mm nominal bore (L&amp;K) make etc. complete</t>
  </si>
  <si>
    <t xml:space="preserve">Providing &amp; fixing modular kitchen in Type-V 
Base Unit Drawer Basket 450 mm 380*485*100 mm
 Drawer Basket  380*485*140 mm
Base Unit Meta Drawer 600 mm 530*500*86 mm
 Grain Trolly Basket with porter 520*485*190 mm
Base Unit Drawer Basket 450 mm 380*485*140 mm
Base Unit Blank 900 mm 
Base Unit Perforated Cutlery 600 mm 520*485*100 mm
 Drawer Basket  520*485*100 mm
 Plates Basket  520*485*140 mm
Base Unit Drawer Basket 600 mm 520*485*140 mm
Base Unit Blank 900 mm 
Base Unit Rack 990 mm 100*485*420 mm
Base Unit Drawer Basket 600 mm 520*485*140 mm
Base Unit Blank 900 mm 
Base Unit Bottle Pull Out 2 Shelf 240 mm 200*485*533 mm
Base Unit Perforated Cutlery 600 mm 520*485*100 mm
 Drawer Basket  520*485*100 mm
 Plates Basket  520*485*140 mm
Base Unit Drawer Basket 600 mm 520*485*140 mm
Base Unit Tall Ladder Unit 600 mm 520*500*2150 mm
Wall Unit Glass &amp; Plate Rack including Drip Tray 900*310*600 862*230*25/65 mm
 Marble  As per site 
 Marble for Tall As per site 
 Full extention ball bearing sliding telescopic  
 Solid Shutters  
 Glass Shutters  
 Auto Closing Concealed Hinges   
 Handles  
 Hardware (Screws counter sunk, Connect Fastners, Tags) As per site requirement 
 Fixing &amp; Installation of the complete modular kitchen.  
</t>
  </si>
  <si>
    <t>per litre</t>
  </si>
  <si>
    <t>Sqm</t>
  </si>
  <si>
    <t>Per Job</t>
  </si>
  <si>
    <t>item no.3</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</si>
  <si>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</si>
  <si>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</si>
  <si>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</si>
  <si>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</si>
  <si>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</si>
  <si>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</si>
  <si>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</si>
  <si>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</si>
  <si>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</si>
  <si>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</si>
  <si>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</si>
  <si>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</si>
  <si>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</si>
  <si>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</si>
  <si>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</si>
  <si>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</si>
  <si>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</si>
  <si>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</si>
  <si>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</si>
  <si>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</si>
  <si>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</si>
  <si>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</si>
  <si>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</si>
  <si>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</si>
  <si>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</si>
  <si>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</si>
  <si>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</si>
  <si>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</si>
  <si>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</si>
  <si>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</si>
  <si>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</si>
  <si>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</si>
  <si>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</si>
  <si>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</si>
  <si>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</si>
  <si>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</si>
  <si>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</si>
  <si>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</si>
  <si>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</si>
  <si>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</si>
  <si>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</si>
  <si>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</si>
  <si>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</si>
  <si>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</si>
  <si>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</si>
  <si>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</si>
  <si>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</si>
  <si>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</si>
  <si>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</si>
  <si>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</si>
  <si>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</si>
  <si>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</si>
  <si>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</si>
  <si>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</si>
  <si>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</si>
  <si>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</si>
  <si>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</si>
  <si>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</si>
  <si>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</si>
  <si>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</si>
  <si>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</si>
  <si>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</si>
  <si>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</si>
  <si>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</si>
  <si>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</si>
  <si>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</si>
  <si>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</si>
  <si>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</si>
  <si>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</si>
  <si>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</si>
  <si>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</si>
  <si>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</si>
  <si>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</si>
  <si>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</si>
  <si>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</si>
  <si>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</si>
  <si>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</si>
  <si>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</si>
  <si>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</si>
  <si>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</si>
  <si>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</si>
  <si>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</si>
  <si>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</si>
  <si>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</si>
  <si>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</si>
  <si>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</si>
  <si>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</si>
  <si>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</si>
  <si>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</si>
  <si>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</si>
  <si>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</si>
  <si>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</si>
  <si>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</si>
  <si>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</si>
  <si>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</si>
  <si>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</si>
  <si>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</si>
  <si>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</si>
  <si>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</si>
  <si>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</si>
  <si>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</si>
  <si>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</si>
  <si>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</si>
  <si>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</si>
  <si>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</si>
  <si>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</si>
  <si>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</si>
  <si>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</si>
  <si>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</si>
  <si>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</si>
  <si>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</si>
  <si>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</si>
  <si>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</si>
  <si>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</si>
  <si>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</si>
  <si>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</si>
  <si>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</si>
  <si>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</si>
  <si>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</si>
  <si>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</si>
  <si>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</si>
  <si>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</si>
  <si>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</si>
  <si>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</si>
  <si>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</si>
  <si>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</si>
  <si>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</si>
  <si>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</si>
  <si>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</si>
  <si>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</si>
  <si>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</si>
  <si>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</si>
  <si>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</si>
  <si>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</si>
  <si>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</si>
  <si>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</si>
  <si>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</si>
  <si>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</si>
  <si>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</si>
  <si>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</si>
  <si>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</si>
  <si>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</si>
  <si>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</si>
  <si>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</si>
  <si>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</si>
  <si>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</si>
  <si>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</si>
  <si>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</si>
  <si>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</si>
  <si>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</si>
  <si>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</si>
  <si>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</si>
  <si>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</si>
  <si>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</si>
  <si>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</si>
  <si>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</si>
  <si>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</si>
  <si>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</si>
  <si>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</si>
  <si>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</si>
  <si>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</si>
  <si>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</si>
  <si>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</si>
  <si>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</si>
  <si>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</si>
  <si>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</si>
  <si>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</si>
  <si>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</si>
  <si>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</si>
  <si>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</si>
  <si>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</si>
  <si>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</si>
  <si>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</si>
  <si>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</si>
  <si>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</si>
  <si>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</si>
  <si>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</si>
  <si>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</si>
  <si>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</si>
  <si>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</si>
  <si>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</si>
  <si>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</si>
  <si>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</si>
  <si>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</si>
  <si>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</si>
  <si>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</si>
  <si>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</si>
  <si>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</si>
  <si>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</si>
  <si>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</si>
  <si>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</si>
  <si>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</si>
  <si>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</si>
  <si>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</si>
  <si>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</si>
  <si>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</si>
  <si>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</si>
  <si>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</si>
  <si>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</si>
  <si>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</si>
  <si>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</si>
  <si>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</si>
  <si>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</si>
  <si>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</si>
  <si>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</si>
  <si>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</si>
  <si>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</si>
  <si>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</si>
  <si>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</si>
  <si>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</si>
  <si>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</si>
  <si>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</si>
  <si>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</si>
  <si>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</si>
  <si>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</si>
  <si>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</si>
  <si>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</si>
  <si>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</si>
  <si>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</si>
  <si>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</si>
  <si>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</si>
  <si>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</si>
  <si>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</si>
  <si>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</si>
  <si>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</si>
  <si>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</si>
  <si>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</si>
  <si>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</si>
  <si>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</si>
  <si>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</si>
  <si>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</si>
  <si>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</si>
  <si>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</si>
  <si>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</si>
  <si>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</si>
  <si>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</si>
  <si>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</si>
  <si>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</si>
  <si>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</si>
  <si>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</si>
  <si>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</si>
  <si>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</si>
  <si>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</si>
  <si>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</si>
  <si>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</si>
  <si>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</si>
  <si>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</si>
  <si>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</si>
  <si>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</si>
  <si>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</si>
  <si>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</si>
  <si>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</si>
  <si>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</si>
  <si>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</si>
  <si>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</si>
  <si>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</si>
  <si>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</si>
  <si>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</si>
  <si>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</si>
  <si>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</si>
  <si>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</si>
  <si>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</si>
  <si>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</si>
  <si>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</si>
  <si>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</si>
  <si>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</si>
  <si>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</si>
  <si>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</si>
  <si>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</si>
  <si>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</si>
  <si>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</si>
  <si>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</si>
  <si>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</si>
  <si>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</si>
  <si>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</si>
  <si>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</si>
  <si>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item no.280</t>
  </si>
  <si>
    <t>item no.281</t>
  </si>
  <si>
    <t>item no.282</t>
  </si>
  <si>
    <t>item no.283</t>
  </si>
  <si>
    <t>item no.284</t>
  </si>
  <si>
    <t>item no.285</t>
  </si>
  <si>
    <t>item no.286</t>
  </si>
  <si>
    <t>item no.287</t>
  </si>
  <si>
    <t>item no.288</t>
  </si>
  <si>
    <t>Name of Work: Setting right of various Type II and Type IV houses in IIT Kanpur</t>
  </si>
  <si>
    <t>NIT No:   Civil/21/03/2024-1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</si>
</sst>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5">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72">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45" fillId="0" borderId="0" applyFont="0" applyFill="0" applyBorder="0" applyAlignment="0" applyProtection="0"/>
    <xf numFmtId="41" fontId="45" fillId="0" borderId="0" applyFont="0" applyFill="0" applyBorder="0" applyAlignment="0" applyProtection="0"/>
    <xf numFmtId="44" fontId="45" fillId="0" borderId="0" applyFont="0" applyFill="0" applyBorder="0" applyAlignment="0" applyProtection="0"/>
    <xf numFmtId="42" fontId="45"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6" fillId="0" borderId="0">
      <alignment/>
      <protection/>
    </xf>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45"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8" fillId="0" borderId="12" xfId="59" applyFont="1" applyBorder="1" applyAlignment="1">
      <alignment horizontal="left" vertical="top"/>
      <protection/>
    </xf>
    <xf numFmtId="0" fontId="8" fillId="0" borderId="13" xfId="56" applyFont="1" applyBorder="1" applyAlignment="1">
      <alignment horizontal="center" vertical="top" wrapText="1"/>
      <protection/>
    </xf>
    <xf numFmtId="0" fontId="8" fillId="0" borderId="14" xfId="59" applyFont="1" applyBorder="1" applyAlignment="1">
      <alignment horizontal="left" vertical="top"/>
      <protection/>
    </xf>
    <xf numFmtId="0" fontId="8" fillId="0" borderId="15" xfId="59" applyFont="1" applyBorder="1" applyAlignment="1">
      <alignment horizontal="left" vertical="top"/>
      <protection/>
    </xf>
    <xf numFmtId="0" fontId="7" fillId="0" borderId="0" xfId="59" applyFont="1" applyFill="1" applyAlignment="1">
      <alignment horizontal="center" vertical="center"/>
      <protection/>
    </xf>
    <xf numFmtId="0" fontId="8" fillId="0" borderId="14"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0" fillId="0" borderId="16" xfId="59" applyFont="1" applyBorder="1" applyAlignment="1">
      <alignment horizontal="left" vertical="top"/>
      <protection/>
    </xf>
    <xf numFmtId="0" fontId="21" fillId="0" borderId="17" xfId="59" applyFont="1" applyBorder="1" applyAlignment="1">
      <alignment vertical="top"/>
      <protection/>
    </xf>
    <xf numFmtId="0" fontId="20" fillId="0" borderId="18" xfId="59" applyFont="1" applyBorder="1" applyAlignment="1">
      <alignment horizontal="left" vertical="top"/>
      <protection/>
    </xf>
    <xf numFmtId="0" fontId="22" fillId="0" borderId="11" xfId="56" applyFont="1" applyBorder="1" applyAlignment="1">
      <alignment vertical="top"/>
      <protection/>
    </xf>
    <xf numFmtId="10" fontId="23" fillId="33" borderId="10" xfId="68"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19" xfId="59" applyFont="1" applyBorder="1" applyAlignment="1">
      <alignment horizontal="center" vertical="top"/>
      <protection/>
    </xf>
    <xf numFmtId="0" fontId="21" fillId="0" borderId="19" xfId="59" applyFont="1" applyBorder="1" applyAlignment="1">
      <alignment horizontal="center" vertical="top"/>
      <protection/>
    </xf>
    <xf numFmtId="0" fontId="21" fillId="0" borderId="0" xfId="56" applyFont="1" applyAlignment="1">
      <alignment horizontal="center" vertical="top"/>
      <protection/>
    </xf>
    <xf numFmtId="2" fontId="18" fillId="0" borderId="15" xfId="59" applyNumberFormat="1" applyFont="1" applyFill="1" applyBorder="1" applyAlignment="1">
      <alignment horizontal="center" vertical="top"/>
      <protection/>
    </xf>
    <xf numFmtId="2" fontId="18" fillId="0" borderId="20" xfId="59" applyNumberFormat="1" applyFont="1" applyBorder="1" applyAlignment="1">
      <alignment horizontal="center" vertical="top"/>
      <protection/>
    </xf>
    <xf numFmtId="0" fontId="21" fillId="0" borderId="21" xfId="59" applyFont="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59" applyFont="1" applyBorder="1" applyAlignment="1" applyProtection="1">
      <alignment horizontal="center" vertical="center" wrapText="1"/>
      <protection locked="0"/>
    </xf>
    <xf numFmtId="0" fontId="18" fillId="0" borderId="10" xfId="68"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9" fillId="0" borderId="12" xfId="59" applyNumberFormat="1" applyFont="1" applyFill="1" applyBorder="1" applyAlignment="1">
      <alignment horizontal="center" vertical="top"/>
      <protection/>
    </xf>
    <xf numFmtId="2" fontId="18" fillId="0" borderId="22"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0" fontId="63" fillId="0" borderId="13"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3" xfId="0" applyFont="1" applyFill="1" applyBorder="1" applyAlignment="1">
      <alignment horizontal="center" vertical="center" wrapText="1"/>
    </xf>
    <xf numFmtId="2" fontId="24" fillId="0" borderId="13" xfId="0" applyNumberFormat="1" applyFont="1" applyFill="1" applyBorder="1" applyAlignment="1">
      <alignment horizontal="center" vertical="center"/>
    </xf>
    <xf numFmtId="2" fontId="25" fillId="0" borderId="13" xfId="59" applyNumberFormat="1" applyFont="1" applyBorder="1" applyAlignment="1">
      <alignment horizontal="center" vertical="center"/>
      <protection/>
    </xf>
    <xf numFmtId="0" fontId="26" fillId="0" borderId="13" xfId="59" applyFont="1" applyBorder="1" applyAlignment="1">
      <alignment horizontal="center" vertical="center" wrapText="1"/>
      <protection/>
    </xf>
    <xf numFmtId="0" fontId="8" fillId="0" borderId="13" xfId="56" applyFont="1" applyFill="1" applyBorder="1" applyAlignment="1">
      <alignment horizontal="center" vertical="top" wrapText="1"/>
      <protection/>
    </xf>
    <xf numFmtId="2" fontId="25" fillId="0" borderId="13" xfId="56" applyNumberFormat="1" applyFont="1" applyFill="1" applyBorder="1" applyAlignment="1" applyProtection="1">
      <alignment horizontal="center" vertical="center"/>
      <protection locked="0"/>
    </xf>
    <xf numFmtId="2" fontId="26" fillId="0" borderId="13" xfId="59" applyNumberFormat="1" applyFont="1" applyFill="1" applyBorder="1" applyAlignment="1">
      <alignment horizontal="center" vertical="center"/>
      <protection/>
    </xf>
    <xf numFmtId="2" fontId="26" fillId="0" borderId="13" xfId="56" applyNumberFormat="1" applyFont="1" applyFill="1" applyBorder="1" applyAlignment="1">
      <alignment horizontal="center" vertical="center"/>
      <protection/>
    </xf>
    <xf numFmtId="2" fontId="25" fillId="33" borderId="13" xfId="56" applyNumberFormat="1" applyFont="1" applyFill="1" applyBorder="1" applyAlignment="1" applyProtection="1">
      <alignment horizontal="center" vertical="center"/>
      <protection locked="0"/>
    </xf>
    <xf numFmtId="2" fontId="25" fillId="0" borderId="13" xfId="56" applyNumberFormat="1" applyFont="1" applyBorder="1" applyAlignment="1" applyProtection="1">
      <alignment horizontal="center" vertical="center"/>
      <protection locked="0"/>
    </xf>
    <xf numFmtId="2" fontId="25" fillId="0" borderId="13" xfId="56" applyNumberFormat="1" applyFont="1" applyBorder="1" applyAlignment="1" applyProtection="1">
      <alignment horizontal="center" vertical="center" wrapText="1"/>
      <protection locked="0"/>
    </xf>
    <xf numFmtId="2" fontId="25" fillId="0" borderId="13" xfId="58" applyNumberFormat="1" applyFont="1" applyBorder="1" applyAlignment="1">
      <alignment horizontal="center" vertical="center"/>
      <protection/>
    </xf>
    <xf numFmtId="0" fontId="6" fillId="0" borderId="0" xfId="56" applyFont="1" applyAlignment="1">
      <alignment wrapText="1"/>
      <protection/>
    </xf>
    <xf numFmtId="0" fontId="27" fillId="0" borderId="13" xfId="0" applyFont="1" applyFill="1" applyBorder="1" applyAlignment="1">
      <alignment horizontal="justify" vertical="top" wrapText="1"/>
    </xf>
    <xf numFmtId="0" fontId="64" fillId="0" borderId="13" xfId="0" applyFont="1" applyFill="1" applyBorder="1" applyAlignment="1">
      <alignment horizontal="justify" vertical="top" wrapText="1"/>
    </xf>
    <xf numFmtId="0" fontId="64" fillId="0" borderId="13" xfId="61" applyFont="1" applyFill="1" applyBorder="1" applyAlignment="1">
      <alignment horizontal="justify" vertical="top" wrapText="1"/>
      <protection/>
    </xf>
    <xf numFmtId="0" fontId="8" fillId="0" borderId="23" xfId="56" applyFont="1" applyFill="1" applyBorder="1" applyAlignment="1">
      <alignment horizontal="center" vertical="top"/>
      <protection/>
    </xf>
    <xf numFmtId="0" fontId="8" fillId="0" borderId="24" xfId="56" applyFont="1" applyFill="1" applyBorder="1" applyAlignment="1">
      <alignment horizontal="center" vertical="top"/>
      <protection/>
    </xf>
    <xf numFmtId="0" fontId="8" fillId="0" borderId="25" xfId="56" applyFont="1" applyFill="1" applyBorder="1" applyAlignment="1">
      <alignment horizontal="center" vertical="top"/>
      <protection/>
    </xf>
    <xf numFmtId="0" fontId="15" fillId="0" borderId="14" xfId="59" applyFont="1" applyBorder="1" applyAlignment="1">
      <alignment horizontal="center" vertical="top" wrapText="1"/>
      <protection/>
    </xf>
    <xf numFmtId="0" fontId="15" fillId="0" borderId="18" xfId="59" applyFont="1" applyBorder="1" applyAlignment="1">
      <alignment horizontal="center" vertical="top" wrapText="1"/>
      <protection/>
    </xf>
    <xf numFmtId="0" fontId="15" fillId="0" borderId="26" xfId="59" applyFont="1" applyBorder="1" applyAlignment="1">
      <alignment horizontal="center" vertical="top"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19" xfId="56" applyFont="1" applyFill="1" applyBorder="1" applyAlignment="1" applyProtection="1">
      <alignment horizontal="center" wrapText="1"/>
      <protection locked="0"/>
    </xf>
    <xf numFmtId="0" fontId="11" fillId="0" borderId="19" xfId="56" applyFont="1" applyBorder="1" applyAlignment="1" applyProtection="1">
      <alignment horizontal="center" wrapText="1"/>
      <protection locked="0"/>
    </xf>
    <xf numFmtId="0" fontId="8" fillId="33" borderId="12" xfId="59" applyFont="1" applyFill="1" applyBorder="1" applyAlignment="1" applyProtection="1">
      <alignment horizontal="left" vertical="top"/>
      <protection locked="0"/>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16" fillId="0" borderId="0" xfId="0" applyFont="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rmal 72"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Electrical/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E303"/>
  <sheetViews>
    <sheetView showGridLines="0" zoomScale="77" zoomScaleNormal="77" zoomScalePageLayoutView="0" workbookViewId="0" topLeftCell="A1">
      <selection activeCell="D16" sqref="D16:BC16"/>
    </sheetView>
  </sheetViews>
  <sheetFormatPr defaultColWidth="9.140625" defaultRowHeight="15"/>
  <cols>
    <col min="1" max="1" width="9.57421875" style="1" customWidth="1"/>
    <col min="2" max="2" width="64.57421875" style="1" customWidth="1"/>
    <col min="3" max="3" width="26.14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70" t="str">
        <f>B2&amp;" BoQ"</f>
        <v>Percentage BoQ</v>
      </c>
      <c r="B1" s="70"/>
      <c r="C1" s="70"/>
      <c r="D1" s="70"/>
      <c r="E1" s="70"/>
      <c r="F1" s="70"/>
      <c r="G1" s="70"/>
      <c r="H1" s="70"/>
      <c r="I1" s="70"/>
      <c r="J1" s="70"/>
      <c r="K1" s="70"/>
      <c r="L1" s="70"/>
      <c r="O1" s="5"/>
      <c r="P1" s="5"/>
      <c r="Q1" s="6"/>
      <c r="HZ1" s="6"/>
      <c r="IA1" s="6"/>
      <c r="IB1" s="6"/>
      <c r="IC1" s="6"/>
      <c r="ID1" s="6"/>
    </row>
    <row r="2" spans="1:17" s="4" customFormat="1" ht="25.5" customHeight="1" hidden="1">
      <c r="A2" s="7" t="s">
        <v>0</v>
      </c>
      <c r="B2" s="7" t="s">
        <v>1</v>
      </c>
      <c r="C2" s="7" t="s">
        <v>2</v>
      </c>
      <c r="D2" s="21"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71" t="s">
        <v>47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HZ4" s="10"/>
      <c r="IA4" s="10"/>
      <c r="IB4" s="10"/>
      <c r="IC4" s="10"/>
      <c r="ID4" s="10"/>
    </row>
    <row r="5" spans="1:238" s="9" customFormat="1" ht="38.25" customHeight="1">
      <c r="A5" s="71" t="s">
        <v>602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HZ5" s="10"/>
      <c r="IA5" s="10"/>
      <c r="IB5" s="10"/>
      <c r="IC5" s="10"/>
      <c r="ID5" s="10"/>
    </row>
    <row r="6" spans="1:238" s="9" customFormat="1" ht="30.75" customHeight="1">
      <c r="A6" s="71" t="s">
        <v>603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HZ6" s="10"/>
      <c r="IA6" s="10"/>
      <c r="IB6" s="10"/>
      <c r="IC6" s="10"/>
      <c r="ID6" s="10"/>
    </row>
    <row r="7" spans="1:238" s="9" customFormat="1" ht="29.25" customHeight="1" hidden="1">
      <c r="A7" s="73"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HZ7" s="10"/>
      <c r="IA7" s="10"/>
      <c r="IB7" s="10"/>
      <c r="IC7" s="10"/>
      <c r="ID7" s="10"/>
    </row>
    <row r="8" spans="1:238" s="11" customFormat="1" ht="58.5" customHeight="1">
      <c r="A8" s="22" t="s">
        <v>39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HZ8" s="5"/>
      <c r="IA8" s="5"/>
      <c r="IB8" s="5"/>
      <c r="IC8" s="5"/>
      <c r="ID8" s="5"/>
    </row>
    <row r="9" spans="1:238" s="4" customFormat="1" ht="61.5" customHeight="1">
      <c r="A9" s="76" t="s">
        <v>48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HZ9" s="6"/>
      <c r="IA9" s="6"/>
      <c r="IB9" s="6"/>
      <c r="IC9" s="6"/>
      <c r="ID9" s="6"/>
    </row>
    <row r="10" spans="1:238" s="13" customFormat="1" ht="18.75" customHeight="1">
      <c r="A10" s="23" t="s">
        <v>8</v>
      </c>
      <c r="B10" s="12" t="s">
        <v>9</v>
      </c>
      <c r="C10" s="12" t="s">
        <v>9</v>
      </c>
      <c r="D10" s="12" t="s">
        <v>8</v>
      </c>
      <c r="E10" s="12" t="s">
        <v>9</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HZ10" s="14"/>
      <c r="IA10" s="14"/>
      <c r="IB10" s="14"/>
      <c r="IC10" s="14"/>
      <c r="ID10" s="14"/>
    </row>
    <row r="11" spans="1:238" s="13" customFormat="1" ht="67.5" customHeight="1">
      <c r="A11" s="23" t="s">
        <v>14</v>
      </c>
      <c r="B11" s="12" t="s">
        <v>15</v>
      </c>
      <c r="C11" s="12" t="s">
        <v>16</v>
      </c>
      <c r="D11" s="12" t="s">
        <v>17</v>
      </c>
      <c r="E11" s="12" t="s">
        <v>18</v>
      </c>
      <c r="F11" s="12" t="s">
        <v>40</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44</v>
      </c>
      <c r="BB11" s="16" t="s">
        <v>31</v>
      </c>
      <c r="BC11" s="16" t="s">
        <v>32</v>
      </c>
      <c r="HZ11" s="14"/>
      <c r="IA11" s="14"/>
      <c r="IB11" s="14"/>
      <c r="IC11" s="14"/>
      <c r="ID11" s="14"/>
    </row>
    <row r="12" spans="1:238" s="13" customFormat="1" ht="15">
      <c r="A12" s="52">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7</v>
      </c>
      <c r="BB12" s="18">
        <v>54</v>
      </c>
      <c r="BC12" s="18">
        <v>8</v>
      </c>
      <c r="HZ12" s="14"/>
      <c r="IA12" s="14"/>
      <c r="IB12" s="14"/>
      <c r="IC12" s="14"/>
      <c r="ID12" s="14"/>
    </row>
    <row r="13" spans="1:238" s="13" customFormat="1" ht="15.75">
      <c r="A13" s="52">
        <v>1</v>
      </c>
      <c r="B13" s="61" t="s">
        <v>154</v>
      </c>
      <c r="C13" s="46" t="s">
        <v>42</v>
      </c>
      <c r="D13" s="64"/>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6"/>
      <c r="HZ13" s="14"/>
      <c r="IA13" s="14">
        <v>1</v>
      </c>
      <c r="IB13" s="14" t="s">
        <v>154</v>
      </c>
      <c r="IC13" s="14" t="s">
        <v>42</v>
      </c>
      <c r="ID13" s="14"/>
    </row>
    <row r="14" spans="1:238" s="13" customFormat="1" ht="63">
      <c r="A14" s="52">
        <v>2</v>
      </c>
      <c r="B14" s="61" t="s">
        <v>155</v>
      </c>
      <c r="C14" s="46" t="s">
        <v>43</v>
      </c>
      <c r="D14" s="64"/>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6"/>
      <c r="HZ14" s="14"/>
      <c r="IA14" s="14">
        <v>2</v>
      </c>
      <c r="IB14" s="14" t="s">
        <v>155</v>
      </c>
      <c r="IC14" s="14" t="s">
        <v>43</v>
      </c>
      <c r="ID14" s="14"/>
    </row>
    <row r="15" spans="1:239" s="13" customFormat="1" ht="15.75">
      <c r="A15" s="52">
        <v>3</v>
      </c>
      <c r="B15" s="61" t="s">
        <v>156</v>
      </c>
      <c r="C15" s="46" t="s">
        <v>316</v>
      </c>
      <c r="D15" s="47">
        <v>60</v>
      </c>
      <c r="E15" s="48" t="s">
        <v>83</v>
      </c>
      <c r="F15" s="49">
        <v>93.82</v>
      </c>
      <c r="G15" s="53"/>
      <c r="H15" s="53"/>
      <c r="I15" s="54" t="s">
        <v>33</v>
      </c>
      <c r="J15" s="55">
        <f>IF(I15="Less(-)",-1,1)</f>
        <v>1</v>
      </c>
      <c r="K15" s="53" t="s">
        <v>34</v>
      </c>
      <c r="L15" s="53" t="s">
        <v>4</v>
      </c>
      <c r="M15" s="56"/>
      <c r="N15" s="57"/>
      <c r="O15" s="57"/>
      <c r="P15" s="58"/>
      <c r="Q15" s="57"/>
      <c r="R15" s="5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0">
        <f>ROUND(total_amount_ba($B$2,$D$2,D15,F15,J15,K15,M15),0)</f>
        <v>5629</v>
      </c>
      <c r="BB15" s="59">
        <f>BA15+SUM(N15:AZ15)</f>
        <v>5629</v>
      </c>
      <c r="BC15" s="51" t="str">
        <f>SpellNumber(L15,BB15)</f>
        <v>INR  Five Thousand Six Hundred &amp; Twenty Nine  Only</v>
      </c>
      <c r="HZ15" s="14"/>
      <c r="IA15" s="14">
        <v>3</v>
      </c>
      <c r="IB15" s="14" t="s">
        <v>156</v>
      </c>
      <c r="IC15" s="14"/>
      <c r="ID15" s="14">
        <v>60</v>
      </c>
      <c r="IE15" s="13" t="s">
        <v>83</v>
      </c>
    </row>
    <row r="16" spans="1:238" s="13" customFormat="1" ht="94.5">
      <c r="A16" s="52">
        <v>4</v>
      </c>
      <c r="B16" s="62" t="s">
        <v>157</v>
      </c>
      <c r="C16" s="46" t="s">
        <v>317</v>
      </c>
      <c r="D16" s="64"/>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6"/>
      <c r="HZ16" s="14"/>
      <c r="IA16" s="14">
        <v>4</v>
      </c>
      <c r="IB16" s="14" t="s">
        <v>157</v>
      </c>
      <c r="IC16" s="14"/>
      <c r="ID16" s="14"/>
    </row>
    <row r="17" spans="1:239" s="13" customFormat="1" ht="15.75">
      <c r="A17" s="52">
        <v>5</v>
      </c>
      <c r="B17" s="61" t="s">
        <v>158</v>
      </c>
      <c r="C17" s="46" t="s">
        <v>318</v>
      </c>
      <c r="D17" s="47">
        <v>3</v>
      </c>
      <c r="E17" s="48" t="s">
        <v>82</v>
      </c>
      <c r="F17" s="49">
        <v>251.51</v>
      </c>
      <c r="G17" s="53"/>
      <c r="H17" s="53"/>
      <c r="I17" s="54" t="s">
        <v>33</v>
      </c>
      <c r="J17" s="55">
        <f aca="true" t="shared" si="0" ref="J17:J78">IF(I17="Less(-)",-1,1)</f>
        <v>1</v>
      </c>
      <c r="K17" s="53" t="s">
        <v>34</v>
      </c>
      <c r="L17" s="53" t="s">
        <v>4</v>
      </c>
      <c r="M17" s="56"/>
      <c r="N17" s="57"/>
      <c r="O17" s="57"/>
      <c r="P17" s="58"/>
      <c r="Q17" s="57"/>
      <c r="R17" s="57"/>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0">
        <f aca="true" t="shared" si="1" ref="BA17:BA78">ROUND(total_amount_ba($B$2,$D$2,D17,F17,J17,K17,M17),0)</f>
        <v>755</v>
      </c>
      <c r="BB17" s="59">
        <f aca="true" t="shared" si="2" ref="BB17:BB78">BA17+SUM(N17:AZ17)</f>
        <v>755</v>
      </c>
      <c r="BC17" s="51" t="str">
        <f aca="true" t="shared" si="3" ref="BC17:BC78">SpellNumber(L17,BB17)</f>
        <v>INR  Seven Hundred &amp; Fifty Five  Only</v>
      </c>
      <c r="HZ17" s="14"/>
      <c r="IA17" s="14">
        <v>5</v>
      </c>
      <c r="IB17" s="14" t="s">
        <v>158</v>
      </c>
      <c r="IC17" s="14"/>
      <c r="ID17" s="14">
        <v>3</v>
      </c>
      <c r="IE17" s="13" t="s">
        <v>82</v>
      </c>
    </row>
    <row r="18" spans="1:238" s="13" customFormat="1" ht="15.75">
      <c r="A18" s="52">
        <v>6</v>
      </c>
      <c r="B18" s="61" t="s">
        <v>87</v>
      </c>
      <c r="C18" s="46" t="s">
        <v>319</v>
      </c>
      <c r="D18" s="64"/>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6"/>
      <c r="HZ18" s="14"/>
      <c r="IA18" s="14">
        <v>6</v>
      </c>
      <c r="IB18" s="14" t="s">
        <v>87</v>
      </c>
      <c r="IC18" s="14"/>
      <c r="ID18" s="14"/>
    </row>
    <row r="19" spans="1:238" s="13" customFormat="1" ht="47.25">
      <c r="A19" s="52">
        <v>7</v>
      </c>
      <c r="B19" s="62" t="s">
        <v>159</v>
      </c>
      <c r="C19" s="46" t="s">
        <v>320</v>
      </c>
      <c r="D19" s="64"/>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6"/>
      <c r="HZ19" s="14"/>
      <c r="IA19" s="14">
        <v>7</v>
      </c>
      <c r="IB19" s="14" t="s">
        <v>159</v>
      </c>
      <c r="IC19" s="14"/>
      <c r="ID19" s="14"/>
    </row>
    <row r="20" spans="1:239" s="13" customFormat="1" ht="47.25">
      <c r="A20" s="52">
        <v>8</v>
      </c>
      <c r="B20" s="61" t="s">
        <v>88</v>
      </c>
      <c r="C20" s="46" t="s">
        <v>321</v>
      </c>
      <c r="D20" s="47">
        <v>1</v>
      </c>
      <c r="E20" s="48" t="s">
        <v>82</v>
      </c>
      <c r="F20" s="49">
        <v>6457.83</v>
      </c>
      <c r="G20" s="53"/>
      <c r="H20" s="53"/>
      <c r="I20" s="54" t="s">
        <v>33</v>
      </c>
      <c r="J20" s="55">
        <f t="shared" si="0"/>
        <v>1</v>
      </c>
      <c r="K20" s="53" t="s">
        <v>34</v>
      </c>
      <c r="L20" s="53" t="s">
        <v>4</v>
      </c>
      <c r="M20" s="56"/>
      <c r="N20" s="57"/>
      <c r="O20" s="57"/>
      <c r="P20" s="58"/>
      <c r="Q20" s="57"/>
      <c r="R20" s="57"/>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0">
        <f t="shared" si="1"/>
        <v>6458</v>
      </c>
      <c r="BB20" s="59">
        <f t="shared" si="2"/>
        <v>6458</v>
      </c>
      <c r="BC20" s="51" t="str">
        <f t="shared" si="3"/>
        <v>INR  Six Thousand Four Hundred &amp; Fifty Eight  Only</v>
      </c>
      <c r="HZ20" s="14"/>
      <c r="IA20" s="14">
        <v>8</v>
      </c>
      <c r="IB20" s="14" t="s">
        <v>88</v>
      </c>
      <c r="IC20" s="14"/>
      <c r="ID20" s="14">
        <v>1</v>
      </c>
      <c r="IE20" s="13" t="s">
        <v>82</v>
      </c>
    </row>
    <row r="21" spans="1:238" s="13" customFormat="1" ht="110.25">
      <c r="A21" s="52">
        <v>9</v>
      </c>
      <c r="B21" s="61" t="s">
        <v>160</v>
      </c>
      <c r="C21" s="46" t="s">
        <v>322</v>
      </c>
      <c r="D21" s="64"/>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6"/>
      <c r="HZ21" s="14"/>
      <c r="IA21" s="14">
        <v>9</v>
      </c>
      <c r="IB21" s="14" t="s">
        <v>160</v>
      </c>
      <c r="IC21" s="14"/>
      <c r="ID21" s="14"/>
    </row>
    <row r="22" spans="1:239" s="13" customFormat="1" ht="47.25">
      <c r="A22" s="52">
        <v>10</v>
      </c>
      <c r="B22" s="62" t="s">
        <v>161</v>
      </c>
      <c r="C22" s="46" t="s">
        <v>323</v>
      </c>
      <c r="D22" s="47">
        <v>3.4</v>
      </c>
      <c r="E22" s="48" t="s">
        <v>82</v>
      </c>
      <c r="F22" s="49">
        <v>8220.25</v>
      </c>
      <c r="G22" s="53"/>
      <c r="H22" s="53"/>
      <c r="I22" s="54" t="s">
        <v>33</v>
      </c>
      <c r="J22" s="55">
        <f t="shared" si="0"/>
        <v>1</v>
      </c>
      <c r="K22" s="53" t="s">
        <v>34</v>
      </c>
      <c r="L22" s="53" t="s">
        <v>4</v>
      </c>
      <c r="M22" s="56"/>
      <c r="N22" s="57"/>
      <c r="O22" s="57"/>
      <c r="P22" s="58"/>
      <c r="Q22" s="57"/>
      <c r="R22" s="57"/>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0">
        <f t="shared" si="1"/>
        <v>27949</v>
      </c>
      <c r="BB22" s="59">
        <f t="shared" si="2"/>
        <v>27949</v>
      </c>
      <c r="BC22" s="51" t="str">
        <f t="shared" si="3"/>
        <v>INR  Twenty Seven Thousand Nine Hundred &amp; Forty Nine  Only</v>
      </c>
      <c r="HZ22" s="14"/>
      <c r="IA22" s="14">
        <v>10</v>
      </c>
      <c r="IB22" s="14" t="s">
        <v>161</v>
      </c>
      <c r="IC22" s="14"/>
      <c r="ID22" s="14">
        <v>3.4</v>
      </c>
      <c r="IE22" s="13" t="s">
        <v>82</v>
      </c>
    </row>
    <row r="23" spans="1:239" s="13" customFormat="1" ht="110.25">
      <c r="A23" s="52">
        <v>11</v>
      </c>
      <c r="B23" s="62" t="s">
        <v>162</v>
      </c>
      <c r="C23" s="46" t="s">
        <v>324</v>
      </c>
      <c r="D23" s="47">
        <v>50</v>
      </c>
      <c r="E23" s="48" t="s">
        <v>83</v>
      </c>
      <c r="F23" s="49">
        <v>597.68</v>
      </c>
      <c r="G23" s="53"/>
      <c r="H23" s="53"/>
      <c r="I23" s="54" t="s">
        <v>33</v>
      </c>
      <c r="J23" s="55">
        <f t="shared" si="0"/>
        <v>1</v>
      </c>
      <c r="K23" s="53" t="s">
        <v>34</v>
      </c>
      <c r="L23" s="53" t="s">
        <v>4</v>
      </c>
      <c r="M23" s="56"/>
      <c r="N23" s="57"/>
      <c r="O23" s="57"/>
      <c r="P23" s="58"/>
      <c r="Q23" s="57"/>
      <c r="R23" s="57"/>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0">
        <f t="shared" si="1"/>
        <v>29884</v>
      </c>
      <c r="BB23" s="59">
        <f t="shared" si="2"/>
        <v>29884</v>
      </c>
      <c r="BC23" s="51" t="str">
        <f t="shared" si="3"/>
        <v>INR  Twenty Nine Thousand Eight Hundred &amp; Eighty Four  Only</v>
      </c>
      <c r="HZ23" s="14"/>
      <c r="IA23" s="14">
        <v>11</v>
      </c>
      <c r="IB23" s="14" t="s">
        <v>162</v>
      </c>
      <c r="IC23" s="14"/>
      <c r="ID23" s="14">
        <v>50</v>
      </c>
      <c r="IE23" s="13" t="s">
        <v>83</v>
      </c>
    </row>
    <row r="24" spans="1:238" s="13" customFormat="1" ht="15.75">
      <c r="A24" s="52">
        <v>12</v>
      </c>
      <c r="B24" s="61" t="s">
        <v>49</v>
      </c>
      <c r="C24" s="46" t="s">
        <v>325</v>
      </c>
      <c r="D24" s="64"/>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6"/>
      <c r="HZ24" s="14"/>
      <c r="IA24" s="14">
        <v>12</v>
      </c>
      <c r="IB24" s="14" t="s">
        <v>49</v>
      </c>
      <c r="IC24" s="14"/>
      <c r="ID24" s="14"/>
    </row>
    <row r="25" spans="1:238" s="13" customFormat="1" ht="78.75">
      <c r="A25" s="52">
        <v>13</v>
      </c>
      <c r="B25" s="62" t="s">
        <v>163</v>
      </c>
      <c r="C25" s="46" t="s">
        <v>326</v>
      </c>
      <c r="D25" s="64"/>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6"/>
      <c r="HZ25" s="14"/>
      <c r="IA25" s="14">
        <v>13</v>
      </c>
      <c r="IB25" s="14" t="s">
        <v>163</v>
      </c>
      <c r="IC25" s="14"/>
      <c r="ID25" s="14"/>
    </row>
    <row r="26" spans="1:239" s="13" customFormat="1" ht="47.25">
      <c r="A26" s="52">
        <v>14</v>
      </c>
      <c r="B26" s="62" t="s">
        <v>164</v>
      </c>
      <c r="C26" s="46" t="s">
        <v>327</v>
      </c>
      <c r="D26" s="47">
        <v>0.5</v>
      </c>
      <c r="E26" s="48" t="s">
        <v>82</v>
      </c>
      <c r="F26" s="49">
        <v>8930.34</v>
      </c>
      <c r="G26" s="53"/>
      <c r="H26" s="53"/>
      <c r="I26" s="54" t="s">
        <v>33</v>
      </c>
      <c r="J26" s="55">
        <f t="shared" si="0"/>
        <v>1</v>
      </c>
      <c r="K26" s="53" t="s">
        <v>34</v>
      </c>
      <c r="L26" s="53" t="s">
        <v>4</v>
      </c>
      <c r="M26" s="56"/>
      <c r="N26" s="57"/>
      <c r="O26" s="57"/>
      <c r="P26" s="58"/>
      <c r="Q26" s="57"/>
      <c r="R26" s="57"/>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0">
        <f t="shared" si="1"/>
        <v>4465</v>
      </c>
      <c r="BB26" s="59">
        <f t="shared" si="2"/>
        <v>4465</v>
      </c>
      <c r="BC26" s="51" t="str">
        <f t="shared" si="3"/>
        <v>INR  Four Thousand Four Hundred &amp; Sixty Five  Only</v>
      </c>
      <c r="HZ26" s="14"/>
      <c r="IA26" s="14">
        <v>14</v>
      </c>
      <c r="IB26" s="14" t="s">
        <v>164</v>
      </c>
      <c r="IC26" s="14"/>
      <c r="ID26" s="14">
        <v>0.5</v>
      </c>
      <c r="IE26" s="13" t="s">
        <v>82</v>
      </c>
    </row>
    <row r="27" spans="1:239" s="13" customFormat="1" ht="126">
      <c r="A27" s="52">
        <v>15</v>
      </c>
      <c r="B27" s="61" t="s">
        <v>165</v>
      </c>
      <c r="C27" s="46" t="s">
        <v>328</v>
      </c>
      <c r="D27" s="47">
        <v>9</v>
      </c>
      <c r="E27" s="48" t="s">
        <v>82</v>
      </c>
      <c r="F27" s="49">
        <v>9398.77</v>
      </c>
      <c r="G27" s="53"/>
      <c r="H27" s="53"/>
      <c r="I27" s="54" t="s">
        <v>33</v>
      </c>
      <c r="J27" s="55">
        <f t="shared" si="0"/>
        <v>1</v>
      </c>
      <c r="K27" s="53" t="s">
        <v>34</v>
      </c>
      <c r="L27" s="53" t="s">
        <v>4</v>
      </c>
      <c r="M27" s="56"/>
      <c r="N27" s="57"/>
      <c r="O27" s="57"/>
      <c r="P27" s="58"/>
      <c r="Q27" s="57"/>
      <c r="R27" s="57"/>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0">
        <f t="shared" si="1"/>
        <v>84589</v>
      </c>
      <c r="BB27" s="59">
        <f t="shared" si="2"/>
        <v>84589</v>
      </c>
      <c r="BC27" s="51" t="str">
        <f t="shared" si="3"/>
        <v>INR  Eighty Four Thousand Five Hundred &amp; Eighty Nine  Only</v>
      </c>
      <c r="HZ27" s="14"/>
      <c r="IA27" s="14">
        <v>15</v>
      </c>
      <c r="IB27" s="14" t="s">
        <v>165</v>
      </c>
      <c r="IC27" s="14"/>
      <c r="ID27" s="14">
        <v>9</v>
      </c>
      <c r="IE27" s="13" t="s">
        <v>82</v>
      </c>
    </row>
    <row r="28" spans="1:238" s="13" customFormat="1" ht="31.5">
      <c r="A28" s="52">
        <v>16</v>
      </c>
      <c r="B28" s="61" t="s">
        <v>50</v>
      </c>
      <c r="C28" s="46" t="s">
        <v>329</v>
      </c>
      <c r="D28" s="64"/>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6"/>
      <c r="HZ28" s="14"/>
      <c r="IA28" s="14">
        <v>16</v>
      </c>
      <c r="IB28" s="14" t="s">
        <v>50</v>
      </c>
      <c r="IC28" s="14"/>
      <c r="ID28" s="14"/>
    </row>
    <row r="29" spans="1:239" s="13" customFormat="1" ht="15.75">
      <c r="A29" s="52">
        <v>17</v>
      </c>
      <c r="B29" s="63" t="s">
        <v>166</v>
      </c>
      <c r="C29" s="46" t="s">
        <v>330</v>
      </c>
      <c r="D29" s="47">
        <v>2</v>
      </c>
      <c r="E29" s="48" t="s">
        <v>83</v>
      </c>
      <c r="F29" s="49">
        <v>270.01</v>
      </c>
      <c r="G29" s="53"/>
      <c r="H29" s="53"/>
      <c r="I29" s="54" t="s">
        <v>33</v>
      </c>
      <c r="J29" s="55">
        <f t="shared" si="0"/>
        <v>1</v>
      </c>
      <c r="K29" s="53" t="s">
        <v>34</v>
      </c>
      <c r="L29" s="53" t="s">
        <v>4</v>
      </c>
      <c r="M29" s="56"/>
      <c r="N29" s="57"/>
      <c r="O29" s="57"/>
      <c r="P29" s="58"/>
      <c r="Q29" s="57"/>
      <c r="R29" s="57"/>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0">
        <f t="shared" si="1"/>
        <v>540</v>
      </c>
      <c r="BB29" s="59">
        <f t="shared" si="2"/>
        <v>540</v>
      </c>
      <c r="BC29" s="51" t="str">
        <f t="shared" si="3"/>
        <v>INR  Five Hundred &amp; Forty  Only</v>
      </c>
      <c r="HZ29" s="14"/>
      <c r="IA29" s="14">
        <v>17</v>
      </c>
      <c r="IB29" s="14" t="s">
        <v>166</v>
      </c>
      <c r="IC29" s="14"/>
      <c r="ID29" s="14">
        <v>2</v>
      </c>
      <c r="IE29" s="13" t="s">
        <v>83</v>
      </c>
    </row>
    <row r="30" spans="1:239" s="13" customFormat="1" ht="31.5">
      <c r="A30" s="52">
        <v>18</v>
      </c>
      <c r="B30" s="62" t="s">
        <v>167</v>
      </c>
      <c r="C30" s="46" t="s">
        <v>331</v>
      </c>
      <c r="D30" s="47">
        <v>2</v>
      </c>
      <c r="E30" s="48" t="s">
        <v>83</v>
      </c>
      <c r="F30" s="49">
        <v>587.07</v>
      </c>
      <c r="G30" s="53"/>
      <c r="H30" s="53"/>
      <c r="I30" s="54" t="s">
        <v>33</v>
      </c>
      <c r="J30" s="55">
        <f t="shared" si="0"/>
        <v>1</v>
      </c>
      <c r="K30" s="53" t="s">
        <v>34</v>
      </c>
      <c r="L30" s="53" t="s">
        <v>4</v>
      </c>
      <c r="M30" s="56"/>
      <c r="N30" s="57"/>
      <c r="O30" s="57"/>
      <c r="P30" s="58"/>
      <c r="Q30" s="57"/>
      <c r="R30" s="57"/>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0">
        <f t="shared" si="1"/>
        <v>1174</v>
      </c>
      <c r="BB30" s="59">
        <f t="shared" si="2"/>
        <v>1174</v>
      </c>
      <c r="BC30" s="51" t="str">
        <f t="shared" si="3"/>
        <v>INR  One Thousand One Hundred &amp; Seventy Four  Only</v>
      </c>
      <c r="HZ30" s="14"/>
      <c r="IA30" s="14">
        <v>18</v>
      </c>
      <c r="IB30" s="14" t="s">
        <v>167</v>
      </c>
      <c r="IC30" s="14"/>
      <c r="ID30" s="14">
        <v>2</v>
      </c>
      <c r="IE30" s="13" t="s">
        <v>83</v>
      </c>
    </row>
    <row r="31" spans="1:239" s="13" customFormat="1" ht="15.75">
      <c r="A31" s="52">
        <v>19</v>
      </c>
      <c r="B31" s="62" t="s">
        <v>89</v>
      </c>
      <c r="C31" s="46" t="s">
        <v>332</v>
      </c>
      <c r="D31" s="47">
        <v>4</v>
      </c>
      <c r="E31" s="48" t="s">
        <v>83</v>
      </c>
      <c r="F31" s="49">
        <v>672.12</v>
      </c>
      <c r="G31" s="53"/>
      <c r="H31" s="53"/>
      <c r="I31" s="54" t="s">
        <v>33</v>
      </c>
      <c r="J31" s="55">
        <f t="shared" si="0"/>
        <v>1</v>
      </c>
      <c r="K31" s="53" t="s">
        <v>34</v>
      </c>
      <c r="L31" s="53" t="s">
        <v>4</v>
      </c>
      <c r="M31" s="56"/>
      <c r="N31" s="57"/>
      <c r="O31" s="57"/>
      <c r="P31" s="58"/>
      <c r="Q31" s="57"/>
      <c r="R31" s="57"/>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0">
        <f t="shared" si="1"/>
        <v>2688</v>
      </c>
      <c r="BB31" s="59">
        <f t="shared" si="2"/>
        <v>2688</v>
      </c>
      <c r="BC31" s="51" t="str">
        <f t="shared" si="3"/>
        <v>INR  Two Thousand Six Hundred &amp; Eighty Eight  Only</v>
      </c>
      <c r="HZ31" s="14"/>
      <c r="IA31" s="14">
        <v>19</v>
      </c>
      <c r="IB31" s="14" t="s">
        <v>89</v>
      </c>
      <c r="IC31" s="14"/>
      <c r="ID31" s="14">
        <v>4</v>
      </c>
      <c r="IE31" s="13" t="s">
        <v>83</v>
      </c>
    </row>
    <row r="32" spans="1:239" s="13" customFormat="1" ht="31.5">
      <c r="A32" s="52">
        <v>20</v>
      </c>
      <c r="B32" s="62" t="s">
        <v>51</v>
      </c>
      <c r="C32" s="46" t="s">
        <v>333</v>
      </c>
      <c r="D32" s="47">
        <v>10</v>
      </c>
      <c r="E32" s="48" t="s">
        <v>83</v>
      </c>
      <c r="F32" s="49">
        <v>672.12</v>
      </c>
      <c r="G32" s="53"/>
      <c r="H32" s="53"/>
      <c r="I32" s="54" t="s">
        <v>33</v>
      </c>
      <c r="J32" s="55">
        <f t="shared" si="0"/>
        <v>1</v>
      </c>
      <c r="K32" s="53" t="s">
        <v>34</v>
      </c>
      <c r="L32" s="53" t="s">
        <v>4</v>
      </c>
      <c r="M32" s="56"/>
      <c r="N32" s="57"/>
      <c r="O32" s="57"/>
      <c r="P32" s="58"/>
      <c r="Q32" s="57"/>
      <c r="R32" s="57"/>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0">
        <f t="shared" si="1"/>
        <v>6721</v>
      </c>
      <c r="BB32" s="59">
        <f t="shared" si="2"/>
        <v>6721</v>
      </c>
      <c r="BC32" s="51" t="str">
        <f t="shared" si="3"/>
        <v>INR  Six Thousand Seven Hundred &amp; Twenty One  Only</v>
      </c>
      <c r="HZ32" s="14"/>
      <c r="IA32" s="14">
        <v>20</v>
      </c>
      <c r="IB32" s="14" t="s">
        <v>51</v>
      </c>
      <c r="IC32" s="14"/>
      <c r="ID32" s="14">
        <v>10</v>
      </c>
      <c r="IE32" s="13" t="s">
        <v>83</v>
      </c>
    </row>
    <row r="33" spans="1:239" s="13" customFormat="1" ht="15.75">
      <c r="A33" s="52">
        <v>21</v>
      </c>
      <c r="B33" s="61" t="s">
        <v>168</v>
      </c>
      <c r="C33" s="46" t="s">
        <v>334</v>
      </c>
      <c r="D33" s="47">
        <v>14</v>
      </c>
      <c r="E33" s="48" t="s">
        <v>83</v>
      </c>
      <c r="F33" s="49">
        <v>576.72</v>
      </c>
      <c r="G33" s="53"/>
      <c r="H33" s="53"/>
      <c r="I33" s="54" t="s">
        <v>33</v>
      </c>
      <c r="J33" s="55">
        <f t="shared" si="0"/>
        <v>1</v>
      </c>
      <c r="K33" s="53" t="s">
        <v>34</v>
      </c>
      <c r="L33" s="53" t="s">
        <v>4</v>
      </c>
      <c r="M33" s="56"/>
      <c r="N33" s="57"/>
      <c r="O33" s="57"/>
      <c r="P33" s="58"/>
      <c r="Q33" s="57"/>
      <c r="R33" s="57"/>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0">
        <f t="shared" si="1"/>
        <v>8074</v>
      </c>
      <c r="BB33" s="59">
        <f t="shared" si="2"/>
        <v>8074</v>
      </c>
      <c r="BC33" s="51" t="str">
        <f t="shared" si="3"/>
        <v>INR  Eight Thousand  &amp;Seventy Four  Only</v>
      </c>
      <c r="HZ33" s="14"/>
      <c r="IA33" s="14">
        <v>21</v>
      </c>
      <c r="IB33" s="14" t="s">
        <v>168</v>
      </c>
      <c r="IC33" s="14"/>
      <c r="ID33" s="14">
        <v>14</v>
      </c>
      <c r="IE33" s="13" t="s">
        <v>83</v>
      </c>
    </row>
    <row r="34" spans="1:238" s="13" customFormat="1" ht="15.75">
      <c r="A34" s="52">
        <v>22</v>
      </c>
      <c r="B34" s="61" t="s">
        <v>90</v>
      </c>
      <c r="C34" s="46" t="s">
        <v>335</v>
      </c>
      <c r="D34" s="64"/>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6"/>
      <c r="HZ34" s="14"/>
      <c r="IA34" s="14">
        <v>22</v>
      </c>
      <c r="IB34" s="14" t="s">
        <v>90</v>
      </c>
      <c r="IC34" s="14"/>
      <c r="ID34" s="14"/>
    </row>
    <row r="35" spans="1:239" s="13" customFormat="1" ht="15.75">
      <c r="A35" s="52">
        <v>23</v>
      </c>
      <c r="B35" s="61" t="s">
        <v>91</v>
      </c>
      <c r="C35" s="46" t="s">
        <v>336</v>
      </c>
      <c r="D35" s="47">
        <v>60</v>
      </c>
      <c r="E35" s="48" t="s">
        <v>86</v>
      </c>
      <c r="F35" s="49">
        <v>159.49</v>
      </c>
      <c r="G35" s="53"/>
      <c r="H35" s="53"/>
      <c r="I35" s="54" t="s">
        <v>33</v>
      </c>
      <c r="J35" s="55">
        <f t="shared" si="0"/>
        <v>1</v>
      </c>
      <c r="K35" s="53" t="s">
        <v>34</v>
      </c>
      <c r="L35" s="53" t="s">
        <v>4</v>
      </c>
      <c r="M35" s="56"/>
      <c r="N35" s="57"/>
      <c r="O35" s="57"/>
      <c r="P35" s="58"/>
      <c r="Q35" s="57"/>
      <c r="R35" s="57"/>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0">
        <f t="shared" si="1"/>
        <v>9569</v>
      </c>
      <c r="BB35" s="59">
        <f t="shared" si="2"/>
        <v>9569</v>
      </c>
      <c r="BC35" s="51" t="str">
        <f t="shared" si="3"/>
        <v>INR  Nine Thousand Five Hundred &amp; Sixty Nine  Only</v>
      </c>
      <c r="HZ35" s="14"/>
      <c r="IA35" s="14">
        <v>23</v>
      </c>
      <c r="IB35" s="14" t="s">
        <v>91</v>
      </c>
      <c r="IC35" s="14"/>
      <c r="ID35" s="14">
        <v>60</v>
      </c>
      <c r="IE35" s="13" t="s">
        <v>86</v>
      </c>
    </row>
    <row r="36" spans="1:238" s="13" customFormat="1" ht="47.25">
      <c r="A36" s="52">
        <v>24</v>
      </c>
      <c r="B36" s="61" t="s">
        <v>169</v>
      </c>
      <c r="C36" s="46" t="s">
        <v>337</v>
      </c>
      <c r="D36" s="64"/>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6"/>
      <c r="HZ36" s="14"/>
      <c r="IA36" s="14">
        <v>24</v>
      </c>
      <c r="IB36" s="14" t="s">
        <v>169</v>
      </c>
      <c r="IC36" s="14"/>
      <c r="ID36" s="14"/>
    </row>
    <row r="37" spans="1:239" s="13" customFormat="1" ht="15.75">
      <c r="A37" s="52">
        <v>25</v>
      </c>
      <c r="B37" s="62" t="s">
        <v>52</v>
      </c>
      <c r="C37" s="46" t="s">
        <v>338</v>
      </c>
      <c r="D37" s="47">
        <v>860</v>
      </c>
      <c r="E37" s="48" t="s">
        <v>84</v>
      </c>
      <c r="F37" s="49">
        <v>78.61</v>
      </c>
      <c r="G37" s="53"/>
      <c r="H37" s="53"/>
      <c r="I37" s="54" t="s">
        <v>33</v>
      </c>
      <c r="J37" s="55">
        <f t="shared" si="0"/>
        <v>1</v>
      </c>
      <c r="K37" s="53" t="s">
        <v>34</v>
      </c>
      <c r="L37" s="53" t="s">
        <v>4</v>
      </c>
      <c r="M37" s="56"/>
      <c r="N37" s="57"/>
      <c r="O37" s="57"/>
      <c r="P37" s="58"/>
      <c r="Q37" s="57"/>
      <c r="R37" s="57"/>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0">
        <f t="shared" si="1"/>
        <v>67605</v>
      </c>
      <c r="BB37" s="59">
        <f t="shared" si="2"/>
        <v>67605</v>
      </c>
      <c r="BC37" s="51" t="str">
        <f t="shared" si="3"/>
        <v>INR  Sixty Seven Thousand Six Hundred &amp; Five  Only</v>
      </c>
      <c r="HZ37" s="14"/>
      <c r="IA37" s="14">
        <v>25</v>
      </c>
      <c r="IB37" s="14" t="s">
        <v>52</v>
      </c>
      <c r="IC37" s="14"/>
      <c r="ID37" s="14">
        <v>860</v>
      </c>
      <c r="IE37" s="13" t="s">
        <v>84</v>
      </c>
    </row>
    <row r="38" spans="1:239" s="13" customFormat="1" ht="31.5">
      <c r="A38" s="52">
        <v>26</v>
      </c>
      <c r="B38" s="62" t="s">
        <v>92</v>
      </c>
      <c r="C38" s="46" t="s">
        <v>339</v>
      </c>
      <c r="D38" s="47">
        <v>100</v>
      </c>
      <c r="E38" s="48" t="s">
        <v>86</v>
      </c>
      <c r="F38" s="49">
        <v>56.73</v>
      </c>
      <c r="G38" s="53"/>
      <c r="H38" s="53"/>
      <c r="I38" s="54" t="s">
        <v>33</v>
      </c>
      <c r="J38" s="55">
        <f t="shared" si="0"/>
        <v>1</v>
      </c>
      <c r="K38" s="53" t="s">
        <v>34</v>
      </c>
      <c r="L38" s="53" t="s">
        <v>4</v>
      </c>
      <c r="M38" s="56"/>
      <c r="N38" s="57"/>
      <c r="O38" s="57"/>
      <c r="P38" s="58"/>
      <c r="Q38" s="57"/>
      <c r="R38" s="57"/>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0">
        <f t="shared" si="1"/>
        <v>5673</v>
      </c>
      <c r="BB38" s="59">
        <f t="shared" si="2"/>
        <v>5673</v>
      </c>
      <c r="BC38" s="51" t="str">
        <f t="shared" si="3"/>
        <v>INR  Five Thousand Six Hundred &amp; Seventy Three  Only</v>
      </c>
      <c r="HZ38" s="14"/>
      <c r="IA38" s="14">
        <v>26</v>
      </c>
      <c r="IB38" s="14" t="s">
        <v>92</v>
      </c>
      <c r="IC38" s="14"/>
      <c r="ID38" s="14">
        <v>100</v>
      </c>
      <c r="IE38" s="13" t="s">
        <v>86</v>
      </c>
    </row>
    <row r="39" spans="1:238" s="13" customFormat="1" ht="15.75">
      <c r="A39" s="52">
        <v>27</v>
      </c>
      <c r="B39" s="62" t="s">
        <v>53</v>
      </c>
      <c r="C39" s="46" t="s">
        <v>340</v>
      </c>
      <c r="D39" s="64"/>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6"/>
      <c r="HZ39" s="14"/>
      <c r="IA39" s="14">
        <v>27</v>
      </c>
      <c r="IB39" s="14" t="s">
        <v>53</v>
      </c>
      <c r="IC39" s="14"/>
      <c r="ID39" s="14"/>
    </row>
    <row r="40" spans="1:238" s="13" customFormat="1" ht="31.5">
      <c r="A40" s="52">
        <v>28</v>
      </c>
      <c r="B40" s="62" t="s">
        <v>170</v>
      </c>
      <c r="C40" s="46" t="s">
        <v>341</v>
      </c>
      <c r="D40" s="64"/>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6"/>
      <c r="HZ40" s="14"/>
      <c r="IA40" s="14">
        <v>28</v>
      </c>
      <c r="IB40" s="14" t="s">
        <v>170</v>
      </c>
      <c r="IC40" s="14"/>
      <c r="ID40" s="14"/>
    </row>
    <row r="41" spans="1:239" s="13" customFormat="1" ht="15.75">
      <c r="A41" s="52">
        <v>29</v>
      </c>
      <c r="B41" s="62" t="s">
        <v>171</v>
      </c>
      <c r="C41" s="46" t="s">
        <v>342</v>
      </c>
      <c r="D41" s="47">
        <v>1</v>
      </c>
      <c r="E41" s="48" t="s">
        <v>82</v>
      </c>
      <c r="F41" s="49">
        <v>4866.24</v>
      </c>
      <c r="G41" s="53"/>
      <c r="H41" s="53"/>
      <c r="I41" s="54" t="s">
        <v>33</v>
      </c>
      <c r="J41" s="55">
        <f t="shared" si="0"/>
        <v>1</v>
      </c>
      <c r="K41" s="53" t="s">
        <v>34</v>
      </c>
      <c r="L41" s="53" t="s">
        <v>4</v>
      </c>
      <c r="M41" s="56"/>
      <c r="N41" s="57"/>
      <c r="O41" s="57"/>
      <c r="P41" s="58"/>
      <c r="Q41" s="57"/>
      <c r="R41" s="57"/>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0">
        <f t="shared" si="1"/>
        <v>4866</v>
      </c>
      <c r="BB41" s="59">
        <f t="shared" si="2"/>
        <v>4866</v>
      </c>
      <c r="BC41" s="51" t="str">
        <f t="shared" si="3"/>
        <v>INR  Four Thousand Eight Hundred &amp; Sixty Six  Only</v>
      </c>
      <c r="HZ41" s="14"/>
      <c r="IA41" s="14">
        <v>29</v>
      </c>
      <c r="IB41" s="14" t="s">
        <v>171</v>
      </c>
      <c r="IC41" s="14"/>
      <c r="ID41" s="14">
        <v>1</v>
      </c>
      <c r="IE41" s="13" t="s">
        <v>82</v>
      </c>
    </row>
    <row r="42" spans="1:238" s="13" customFormat="1" ht="47.25">
      <c r="A42" s="52">
        <v>30</v>
      </c>
      <c r="B42" s="62" t="s">
        <v>172</v>
      </c>
      <c r="C42" s="46" t="s">
        <v>343</v>
      </c>
      <c r="D42" s="64"/>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6"/>
      <c r="HZ42" s="14"/>
      <c r="IA42" s="14">
        <v>30</v>
      </c>
      <c r="IB42" s="14" t="s">
        <v>172</v>
      </c>
      <c r="IC42" s="14"/>
      <c r="ID42" s="14"/>
    </row>
    <row r="43" spans="1:239" s="13" customFormat="1" ht="31.5">
      <c r="A43" s="52">
        <v>31</v>
      </c>
      <c r="B43" s="61" t="s">
        <v>173</v>
      </c>
      <c r="C43" s="46" t="s">
        <v>344</v>
      </c>
      <c r="D43" s="47">
        <v>16</v>
      </c>
      <c r="E43" s="48" t="s">
        <v>82</v>
      </c>
      <c r="F43" s="49">
        <v>7267.34</v>
      </c>
      <c r="G43" s="53"/>
      <c r="H43" s="53"/>
      <c r="I43" s="54" t="s">
        <v>33</v>
      </c>
      <c r="J43" s="55">
        <f t="shared" si="0"/>
        <v>1</v>
      </c>
      <c r="K43" s="53" t="s">
        <v>34</v>
      </c>
      <c r="L43" s="53" t="s">
        <v>4</v>
      </c>
      <c r="M43" s="56"/>
      <c r="N43" s="57"/>
      <c r="O43" s="57"/>
      <c r="P43" s="58"/>
      <c r="Q43" s="57"/>
      <c r="R43" s="57"/>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0">
        <f t="shared" si="1"/>
        <v>116277</v>
      </c>
      <c r="BB43" s="59">
        <f t="shared" si="2"/>
        <v>116277</v>
      </c>
      <c r="BC43" s="51" t="str">
        <f t="shared" si="3"/>
        <v>INR  One Lakh Sixteen Thousand Two Hundred &amp; Seventy Seven  Only</v>
      </c>
      <c r="HZ43" s="14"/>
      <c r="IA43" s="14">
        <v>31</v>
      </c>
      <c r="IB43" s="14" t="s">
        <v>173</v>
      </c>
      <c r="IC43" s="14"/>
      <c r="ID43" s="14">
        <v>16</v>
      </c>
      <c r="IE43" s="13" t="s">
        <v>82</v>
      </c>
    </row>
    <row r="44" spans="1:238" s="13" customFormat="1" ht="47.25">
      <c r="A44" s="52">
        <v>32</v>
      </c>
      <c r="B44" s="61" t="s">
        <v>54</v>
      </c>
      <c r="C44" s="46" t="s">
        <v>345</v>
      </c>
      <c r="D44" s="64"/>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6"/>
      <c r="HZ44" s="14"/>
      <c r="IA44" s="14">
        <v>32</v>
      </c>
      <c r="IB44" s="14" t="s">
        <v>54</v>
      </c>
      <c r="IC44" s="14"/>
      <c r="ID44" s="14"/>
    </row>
    <row r="45" spans="1:239" s="13" customFormat="1" ht="15.75">
      <c r="A45" s="52">
        <v>33</v>
      </c>
      <c r="B45" s="61" t="s">
        <v>55</v>
      </c>
      <c r="C45" s="46" t="s">
        <v>346</v>
      </c>
      <c r="D45" s="47">
        <v>9.08</v>
      </c>
      <c r="E45" s="48" t="s">
        <v>83</v>
      </c>
      <c r="F45" s="49">
        <v>892.63</v>
      </c>
      <c r="G45" s="53"/>
      <c r="H45" s="53"/>
      <c r="I45" s="54" t="s">
        <v>33</v>
      </c>
      <c r="J45" s="55">
        <f t="shared" si="0"/>
        <v>1</v>
      </c>
      <c r="K45" s="53" t="s">
        <v>34</v>
      </c>
      <c r="L45" s="53" t="s">
        <v>4</v>
      </c>
      <c r="M45" s="56"/>
      <c r="N45" s="57"/>
      <c r="O45" s="57"/>
      <c r="P45" s="58"/>
      <c r="Q45" s="57"/>
      <c r="R45" s="57"/>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0">
        <f t="shared" si="1"/>
        <v>8105</v>
      </c>
      <c r="BB45" s="59">
        <f t="shared" si="2"/>
        <v>8105</v>
      </c>
      <c r="BC45" s="51" t="str">
        <f t="shared" si="3"/>
        <v>INR  Eight Thousand One Hundred &amp; Five  Only</v>
      </c>
      <c r="HZ45" s="14"/>
      <c r="IA45" s="14">
        <v>33</v>
      </c>
      <c r="IB45" s="14" t="s">
        <v>55</v>
      </c>
      <c r="IC45" s="14"/>
      <c r="ID45" s="14">
        <v>9.08</v>
      </c>
      <c r="IE45" s="13" t="s">
        <v>83</v>
      </c>
    </row>
    <row r="46" spans="1:239" s="13" customFormat="1" ht="63">
      <c r="A46" s="52">
        <v>34</v>
      </c>
      <c r="B46" s="61" t="s">
        <v>174</v>
      </c>
      <c r="C46" s="46" t="s">
        <v>347</v>
      </c>
      <c r="D46" s="47">
        <v>50</v>
      </c>
      <c r="E46" s="48" t="s">
        <v>86</v>
      </c>
      <c r="F46" s="49">
        <v>48.93</v>
      </c>
      <c r="G46" s="53"/>
      <c r="H46" s="53"/>
      <c r="I46" s="54" t="s">
        <v>33</v>
      </c>
      <c r="J46" s="55">
        <f t="shared" si="0"/>
        <v>1</v>
      </c>
      <c r="K46" s="53" t="s">
        <v>34</v>
      </c>
      <c r="L46" s="53" t="s">
        <v>4</v>
      </c>
      <c r="M46" s="56"/>
      <c r="N46" s="57"/>
      <c r="O46" s="57"/>
      <c r="P46" s="58"/>
      <c r="Q46" s="57"/>
      <c r="R46" s="57"/>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0">
        <f t="shared" si="1"/>
        <v>2447</v>
      </c>
      <c r="BB46" s="59">
        <f t="shared" si="2"/>
        <v>2447</v>
      </c>
      <c r="BC46" s="51" t="str">
        <f t="shared" si="3"/>
        <v>INR  Two Thousand Four Hundred &amp; Forty Seven  Only</v>
      </c>
      <c r="HZ46" s="14"/>
      <c r="IA46" s="14">
        <v>34</v>
      </c>
      <c r="IB46" s="14" t="s">
        <v>174</v>
      </c>
      <c r="IC46" s="14"/>
      <c r="ID46" s="14">
        <v>50</v>
      </c>
      <c r="IE46" s="13" t="s">
        <v>86</v>
      </c>
    </row>
    <row r="47" spans="1:238" s="13" customFormat="1" ht="15.75">
      <c r="A47" s="52">
        <v>35</v>
      </c>
      <c r="B47" s="62" t="s">
        <v>56</v>
      </c>
      <c r="C47" s="46" t="s">
        <v>348</v>
      </c>
      <c r="D47" s="64"/>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6"/>
      <c r="HZ47" s="14"/>
      <c r="IA47" s="14">
        <v>35</v>
      </c>
      <c r="IB47" s="14" t="s">
        <v>56</v>
      </c>
      <c r="IC47" s="14"/>
      <c r="ID47" s="14"/>
    </row>
    <row r="48" spans="1:238" s="13" customFormat="1" ht="126">
      <c r="A48" s="52">
        <v>36</v>
      </c>
      <c r="B48" s="61" t="s">
        <v>175</v>
      </c>
      <c r="C48" s="46" t="s">
        <v>349</v>
      </c>
      <c r="D48" s="64"/>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6"/>
      <c r="HZ48" s="14"/>
      <c r="IA48" s="14">
        <v>36</v>
      </c>
      <c r="IB48" s="14" t="s">
        <v>175</v>
      </c>
      <c r="IC48" s="14"/>
      <c r="ID48" s="14"/>
    </row>
    <row r="49" spans="1:238" s="13" customFormat="1" ht="31.5">
      <c r="A49" s="52">
        <v>37</v>
      </c>
      <c r="B49" s="61" t="s">
        <v>176</v>
      </c>
      <c r="C49" s="46" t="s">
        <v>350</v>
      </c>
      <c r="D49" s="64"/>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6"/>
      <c r="HZ49" s="14"/>
      <c r="IA49" s="14">
        <v>37</v>
      </c>
      <c r="IB49" s="14" t="s">
        <v>176</v>
      </c>
      <c r="IC49" s="14"/>
      <c r="ID49" s="14"/>
    </row>
    <row r="50" spans="1:239" s="13" customFormat="1" ht="31.5">
      <c r="A50" s="52">
        <v>38</v>
      </c>
      <c r="B50" s="61" t="s">
        <v>93</v>
      </c>
      <c r="C50" s="46" t="s">
        <v>351</v>
      </c>
      <c r="D50" s="47">
        <v>5.5</v>
      </c>
      <c r="E50" s="48" t="s">
        <v>83</v>
      </c>
      <c r="F50" s="49">
        <v>2314.29</v>
      </c>
      <c r="G50" s="53"/>
      <c r="H50" s="53"/>
      <c r="I50" s="54" t="s">
        <v>33</v>
      </c>
      <c r="J50" s="55">
        <f t="shared" si="0"/>
        <v>1</v>
      </c>
      <c r="K50" s="53" t="s">
        <v>34</v>
      </c>
      <c r="L50" s="53" t="s">
        <v>4</v>
      </c>
      <c r="M50" s="56"/>
      <c r="N50" s="57"/>
      <c r="O50" s="57"/>
      <c r="P50" s="58"/>
      <c r="Q50" s="57"/>
      <c r="R50" s="57"/>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0">
        <f t="shared" si="1"/>
        <v>12729</v>
      </c>
      <c r="BB50" s="59">
        <f t="shared" si="2"/>
        <v>12729</v>
      </c>
      <c r="BC50" s="51" t="str">
        <f t="shared" si="3"/>
        <v>INR  Twelve Thousand Seven Hundred &amp; Twenty Nine  Only</v>
      </c>
      <c r="HZ50" s="14"/>
      <c r="IA50" s="14">
        <v>38</v>
      </c>
      <c r="IB50" s="14" t="s">
        <v>93</v>
      </c>
      <c r="IC50" s="14"/>
      <c r="ID50" s="14">
        <v>5.5</v>
      </c>
      <c r="IE50" s="13" t="s">
        <v>83</v>
      </c>
    </row>
    <row r="51" spans="1:238" s="13" customFormat="1" ht="15.75">
      <c r="A51" s="52">
        <v>39</v>
      </c>
      <c r="B51" s="61" t="s">
        <v>177</v>
      </c>
      <c r="C51" s="46" t="s">
        <v>352</v>
      </c>
      <c r="D51" s="64"/>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6"/>
      <c r="HZ51" s="14"/>
      <c r="IA51" s="14">
        <v>39</v>
      </c>
      <c r="IB51" s="14" t="s">
        <v>177</v>
      </c>
      <c r="IC51" s="14"/>
      <c r="ID51" s="14"/>
    </row>
    <row r="52" spans="1:239" s="13" customFormat="1" ht="31.5">
      <c r="A52" s="52">
        <v>40</v>
      </c>
      <c r="B52" s="61" t="s">
        <v>178</v>
      </c>
      <c r="C52" s="46" t="s">
        <v>353</v>
      </c>
      <c r="D52" s="47">
        <v>5</v>
      </c>
      <c r="E52" s="48" t="s">
        <v>83</v>
      </c>
      <c r="F52" s="49">
        <v>4102.89</v>
      </c>
      <c r="G52" s="53"/>
      <c r="H52" s="53"/>
      <c r="I52" s="54" t="s">
        <v>33</v>
      </c>
      <c r="J52" s="55">
        <f t="shared" si="0"/>
        <v>1</v>
      </c>
      <c r="K52" s="53" t="s">
        <v>34</v>
      </c>
      <c r="L52" s="53" t="s">
        <v>4</v>
      </c>
      <c r="M52" s="56"/>
      <c r="N52" s="57"/>
      <c r="O52" s="57"/>
      <c r="P52" s="58"/>
      <c r="Q52" s="57"/>
      <c r="R52" s="57"/>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0">
        <f t="shared" si="1"/>
        <v>20514</v>
      </c>
      <c r="BB52" s="59">
        <f t="shared" si="2"/>
        <v>20514</v>
      </c>
      <c r="BC52" s="51" t="str">
        <f t="shared" si="3"/>
        <v>INR  Twenty Thousand Five Hundred &amp; Fourteen  Only</v>
      </c>
      <c r="HZ52" s="14"/>
      <c r="IA52" s="14">
        <v>40</v>
      </c>
      <c r="IB52" s="14" t="s">
        <v>178</v>
      </c>
      <c r="IC52" s="14"/>
      <c r="ID52" s="14">
        <v>5</v>
      </c>
      <c r="IE52" s="13" t="s">
        <v>83</v>
      </c>
    </row>
    <row r="53" spans="1:238" s="13" customFormat="1" ht="63">
      <c r="A53" s="52">
        <v>41</v>
      </c>
      <c r="B53" s="61" t="s">
        <v>179</v>
      </c>
      <c r="C53" s="46" t="s">
        <v>354</v>
      </c>
      <c r="D53" s="64"/>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6"/>
      <c r="HZ53" s="14"/>
      <c r="IA53" s="14">
        <v>41</v>
      </c>
      <c r="IB53" s="14" t="s">
        <v>179</v>
      </c>
      <c r="IC53" s="14"/>
      <c r="ID53" s="14"/>
    </row>
    <row r="54" spans="1:239" s="13" customFormat="1" ht="15.75" customHeight="1">
      <c r="A54" s="52">
        <v>42</v>
      </c>
      <c r="B54" s="61" t="s">
        <v>180</v>
      </c>
      <c r="C54" s="46" t="s">
        <v>355</v>
      </c>
      <c r="D54" s="47">
        <v>10</v>
      </c>
      <c r="E54" s="48" t="s">
        <v>86</v>
      </c>
      <c r="F54" s="49">
        <v>214.73</v>
      </c>
      <c r="G54" s="53"/>
      <c r="H54" s="53"/>
      <c r="I54" s="54" t="s">
        <v>33</v>
      </c>
      <c r="J54" s="55">
        <f t="shared" si="0"/>
        <v>1</v>
      </c>
      <c r="K54" s="53" t="s">
        <v>34</v>
      </c>
      <c r="L54" s="53" t="s">
        <v>4</v>
      </c>
      <c r="M54" s="56"/>
      <c r="N54" s="57"/>
      <c r="O54" s="57"/>
      <c r="P54" s="58"/>
      <c r="Q54" s="57"/>
      <c r="R54" s="57"/>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0">
        <f t="shared" si="1"/>
        <v>2147</v>
      </c>
      <c r="BB54" s="59">
        <f t="shared" si="2"/>
        <v>2147</v>
      </c>
      <c r="BC54" s="51" t="str">
        <f t="shared" si="3"/>
        <v>INR  Two Thousand One Hundred &amp; Forty Seven  Only</v>
      </c>
      <c r="HZ54" s="14"/>
      <c r="IA54" s="14">
        <v>42</v>
      </c>
      <c r="IB54" s="14" t="s">
        <v>180</v>
      </c>
      <c r="IC54" s="14"/>
      <c r="ID54" s="14">
        <v>10</v>
      </c>
      <c r="IE54" s="13" t="s">
        <v>86</v>
      </c>
    </row>
    <row r="55" spans="1:239" s="13" customFormat="1" ht="31.5">
      <c r="A55" s="52">
        <v>43</v>
      </c>
      <c r="B55" s="61" t="s">
        <v>181</v>
      </c>
      <c r="C55" s="46" t="s">
        <v>356</v>
      </c>
      <c r="D55" s="47">
        <v>10</v>
      </c>
      <c r="E55" s="48" t="s">
        <v>86</v>
      </c>
      <c r="F55" s="49">
        <v>367.25</v>
      </c>
      <c r="G55" s="53"/>
      <c r="H55" s="53"/>
      <c r="I55" s="54" t="s">
        <v>33</v>
      </c>
      <c r="J55" s="55">
        <f t="shared" si="0"/>
        <v>1</v>
      </c>
      <c r="K55" s="53" t="s">
        <v>34</v>
      </c>
      <c r="L55" s="53" t="s">
        <v>4</v>
      </c>
      <c r="M55" s="56"/>
      <c r="N55" s="57"/>
      <c r="O55" s="57"/>
      <c r="P55" s="58"/>
      <c r="Q55" s="57"/>
      <c r="R55" s="57"/>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0">
        <f t="shared" si="1"/>
        <v>3673</v>
      </c>
      <c r="BB55" s="59">
        <f t="shared" si="2"/>
        <v>3673</v>
      </c>
      <c r="BC55" s="51" t="str">
        <f t="shared" si="3"/>
        <v>INR  Three Thousand Six Hundred &amp; Seventy Three  Only</v>
      </c>
      <c r="HZ55" s="14"/>
      <c r="IA55" s="14">
        <v>43</v>
      </c>
      <c r="IB55" s="14" t="s">
        <v>181</v>
      </c>
      <c r="IC55" s="14"/>
      <c r="ID55" s="14">
        <v>10</v>
      </c>
      <c r="IE55" s="13" t="s">
        <v>86</v>
      </c>
    </row>
    <row r="56" spans="1:239" s="13" customFormat="1" ht="78.75">
      <c r="A56" s="52">
        <v>44</v>
      </c>
      <c r="B56" s="61" t="s">
        <v>182</v>
      </c>
      <c r="C56" s="46" t="s">
        <v>357</v>
      </c>
      <c r="D56" s="47">
        <v>1</v>
      </c>
      <c r="E56" s="48" t="s">
        <v>85</v>
      </c>
      <c r="F56" s="49">
        <v>708.59</v>
      </c>
      <c r="G56" s="53"/>
      <c r="H56" s="53"/>
      <c r="I56" s="54" t="s">
        <v>33</v>
      </c>
      <c r="J56" s="55">
        <f t="shared" si="0"/>
        <v>1</v>
      </c>
      <c r="K56" s="53" t="s">
        <v>34</v>
      </c>
      <c r="L56" s="53" t="s">
        <v>4</v>
      </c>
      <c r="M56" s="56"/>
      <c r="N56" s="57"/>
      <c r="O56" s="57"/>
      <c r="P56" s="58"/>
      <c r="Q56" s="57"/>
      <c r="R56" s="57"/>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0">
        <f t="shared" si="1"/>
        <v>709</v>
      </c>
      <c r="BB56" s="59">
        <f t="shared" si="2"/>
        <v>709</v>
      </c>
      <c r="BC56" s="51" t="str">
        <f t="shared" si="3"/>
        <v>INR  Seven Hundred &amp; Nine  Only</v>
      </c>
      <c r="HZ56" s="14"/>
      <c r="IA56" s="14">
        <v>44</v>
      </c>
      <c r="IB56" s="14" t="s">
        <v>182</v>
      </c>
      <c r="IC56" s="14"/>
      <c r="ID56" s="14">
        <v>1</v>
      </c>
      <c r="IE56" s="13" t="s">
        <v>85</v>
      </c>
    </row>
    <row r="57" spans="1:239" s="13" customFormat="1" ht="126">
      <c r="A57" s="52">
        <v>45</v>
      </c>
      <c r="B57" s="61" t="s">
        <v>57</v>
      </c>
      <c r="C57" s="46" t="s">
        <v>358</v>
      </c>
      <c r="D57" s="47">
        <v>90</v>
      </c>
      <c r="E57" s="48" t="s">
        <v>83</v>
      </c>
      <c r="F57" s="49">
        <v>932.44</v>
      </c>
      <c r="G57" s="53"/>
      <c r="H57" s="53"/>
      <c r="I57" s="54" t="s">
        <v>33</v>
      </c>
      <c r="J57" s="55">
        <f t="shared" si="0"/>
        <v>1</v>
      </c>
      <c r="K57" s="53" t="s">
        <v>34</v>
      </c>
      <c r="L57" s="53" t="s">
        <v>4</v>
      </c>
      <c r="M57" s="56"/>
      <c r="N57" s="57"/>
      <c r="O57" s="57"/>
      <c r="P57" s="58"/>
      <c r="Q57" s="57"/>
      <c r="R57" s="57"/>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0">
        <f t="shared" si="1"/>
        <v>83920</v>
      </c>
      <c r="BB57" s="59">
        <f t="shared" si="2"/>
        <v>83920</v>
      </c>
      <c r="BC57" s="51" t="str">
        <f t="shared" si="3"/>
        <v>INR  Eighty Three Thousand Nine Hundred &amp; Twenty  Only</v>
      </c>
      <c r="HZ57" s="14"/>
      <c r="IA57" s="14">
        <v>45</v>
      </c>
      <c r="IB57" s="14" t="s">
        <v>57</v>
      </c>
      <c r="IC57" s="14"/>
      <c r="ID57" s="14">
        <v>90</v>
      </c>
      <c r="IE57" s="13" t="s">
        <v>83</v>
      </c>
    </row>
    <row r="58" spans="1:238" s="13" customFormat="1" ht="15.75">
      <c r="A58" s="52">
        <v>46</v>
      </c>
      <c r="B58" s="61" t="s">
        <v>58</v>
      </c>
      <c r="C58" s="46" t="s">
        <v>359</v>
      </c>
      <c r="D58" s="64"/>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6"/>
      <c r="HZ58" s="14"/>
      <c r="IA58" s="14">
        <v>46</v>
      </c>
      <c r="IB58" s="14" t="s">
        <v>58</v>
      </c>
      <c r="IC58" s="14"/>
      <c r="ID58" s="14"/>
    </row>
    <row r="59" spans="1:238" s="13" customFormat="1" ht="15.75" customHeight="1">
      <c r="A59" s="52">
        <v>47</v>
      </c>
      <c r="B59" s="61" t="s">
        <v>183</v>
      </c>
      <c r="C59" s="46" t="s">
        <v>360</v>
      </c>
      <c r="D59" s="64"/>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6"/>
      <c r="HZ59" s="14"/>
      <c r="IA59" s="14">
        <v>47</v>
      </c>
      <c r="IB59" s="14" t="s">
        <v>183</v>
      </c>
      <c r="IC59" s="14"/>
      <c r="ID59" s="14"/>
    </row>
    <row r="60" spans="1:239" s="13" customFormat="1" ht="15.75">
      <c r="A60" s="52">
        <v>48</v>
      </c>
      <c r="B60" s="61" t="s">
        <v>184</v>
      </c>
      <c r="C60" s="46" t="s">
        <v>361</v>
      </c>
      <c r="D60" s="47">
        <v>0.3</v>
      </c>
      <c r="E60" s="48" t="s">
        <v>82</v>
      </c>
      <c r="F60" s="49">
        <v>93573.74</v>
      </c>
      <c r="G60" s="53"/>
      <c r="H60" s="53"/>
      <c r="I60" s="54" t="s">
        <v>33</v>
      </c>
      <c r="J60" s="55">
        <f t="shared" si="0"/>
        <v>1</v>
      </c>
      <c r="K60" s="53" t="s">
        <v>34</v>
      </c>
      <c r="L60" s="53" t="s">
        <v>4</v>
      </c>
      <c r="M60" s="56"/>
      <c r="N60" s="57"/>
      <c r="O60" s="57"/>
      <c r="P60" s="58"/>
      <c r="Q60" s="57"/>
      <c r="R60" s="57"/>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0">
        <f t="shared" si="1"/>
        <v>28072</v>
      </c>
      <c r="BB60" s="59">
        <f t="shared" si="2"/>
        <v>28072</v>
      </c>
      <c r="BC60" s="51" t="str">
        <f t="shared" si="3"/>
        <v>INR  Twenty Eight Thousand  &amp;Seventy Two  Only</v>
      </c>
      <c r="HZ60" s="14"/>
      <c r="IA60" s="14">
        <v>48</v>
      </c>
      <c r="IB60" s="14" t="s">
        <v>184</v>
      </c>
      <c r="IC60" s="14"/>
      <c r="ID60" s="14">
        <v>0.3</v>
      </c>
      <c r="IE60" s="13" t="s">
        <v>82</v>
      </c>
    </row>
    <row r="61" spans="1:238" s="13" customFormat="1" ht="94.5">
      <c r="A61" s="52">
        <v>49</v>
      </c>
      <c r="B61" s="61" t="s">
        <v>185</v>
      </c>
      <c r="C61" s="46" t="s">
        <v>362</v>
      </c>
      <c r="D61" s="64"/>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6"/>
      <c r="HZ61" s="14"/>
      <c r="IA61" s="14">
        <v>49</v>
      </c>
      <c r="IB61" s="14" t="s">
        <v>185</v>
      </c>
      <c r="IC61" s="14"/>
      <c r="ID61" s="14"/>
    </row>
    <row r="62" spans="1:238" s="13" customFormat="1" ht="15.75">
      <c r="A62" s="52">
        <v>50</v>
      </c>
      <c r="B62" s="61" t="s">
        <v>186</v>
      </c>
      <c r="C62" s="46" t="s">
        <v>363</v>
      </c>
      <c r="D62" s="64"/>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6"/>
      <c r="HZ62" s="14"/>
      <c r="IA62" s="14">
        <v>50</v>
      </c>
      <c r="IB62" s="14" t="s">
        <v>186</v>
      </c>
      <c r="IC62" s="14"/>
      <c r="ID62" s="14"/>
    </row>
    <row r="63" spans="1:239" s="13" customFormat="1" ht="31.5">
      <c r="A63" s="52">
        <v>51</v>
      </c>
      <c r="B63" s="61" t="s">
        <v>187</v>
      </c>
      <c r="C63" s="46" t="s">
        <v>364</v>
      </c>
      <c r="D63" s="47">
        <v>6</v>
      </c>
      <c r="E63" s="48" t="s">
        <v>83</v>
      </c>
      <c r="F63" s="49">
        <v>3248.09</v>
      </c>
      <c r="G63" s="53"/>
      <c r="H63" s="53"/>
      <c r="I63" s="54" t="s">
        <v>33</v>
      </c>
      <c r="J63" s="55">
        <f t="shared" si="0"/>
        <v>1</v>
      </c>
      <c r="K63" s="53" t="s">
        <v>34</v>
      </c>
      <c r="L63" s="53" t="s">
        <v>4</v>
      </c>
      <c r="M63" s="56"/>
      <c r="N63" s="57"/>
      <c r="O63" s="57"/>
      <c r="P63" s="58"/>
      <c r="Q63" s="57"/>
      <c r="R63" s="57"/>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0">
        <f t="shared" si="1"/>
        <v>19489</v>
      </c>
      <c r="BB63" s="59">
        <f t="shared" si="2"/>
        <v>19489</v>
      </c>
      <c r="BC63" s="51" t="str">
        <f t="shared" si="3"/>
        <v>INR  Nineteen Thousand Four Hundred &amp; Eighty Nine  Only</v>
      </c>
      <c r="HZ63" s="14"/>
      <c r="IA63" s="14">
        <v>51</v>
      </c>
      <c r="IB63" s="14" t="s">
        <v>187</v>
      </c>
      <c r="IC63" s="14"/>
      <c r="ID63" s="14">
        <v>6</v>
      </c>
      <c r="IE63" s="13" t="s">
        <v>83</v>
      </c>
    </row>
    <row r="64" spans="1:238" s="13" customFormat="1" ht="63">
      <c r="A64" s="52">
        <v>52</v>
      </c>
      <c r="B64" s="62" t="s">
        <v>188</v>
      </c>
      <c r="C64" s="46" t="s">
        <v>365</v>
      </c>
      <c r="D64" s="64"/>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6"/>
      <c r="HZ64" s="14"/>
      <c r="IA64" s="14">
        <v>52</v>
      </c>
      <c r="IB64" s="14" t="s">
        <v>188</v>
      </c>
      <c r="IC64" s="14"/>
      <c r="ID64" s="14"/>
    </row>
    <row r="65" spans="1:238" s="13" customFormat="1" ht="15.75">
      <c r="A65" s="52">
        <v>53</v>
      </c>
      <c r="B65" s="61" t="s">
        <v>186</v>
      </c>
      <c r="C65" s="46" t="s">
        <v>366</v>
      </c>
      <c r="D65" s="64"/>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6"/>
      <c r="HZ65" s="14"/>
      <c r="IA65" s="14">
        <v>53</v>
      </c>
      <c r="IB65" s="14" t="s">
        <v>186</v>
      </c>
      <c r="IC65" s="14"/>
      <c r="ID65" s="14"/>
    </row>
    <row r="66" spans="1:239" s="13" customFormat="1" ht="31.5">
      <c r="A66" s="52">
        <v>54</v>
      </c>
      <c r="B66" s="61" t="s">
        <v>189</v>
      </c>
      <c r="C66" s="46" t="s">
        <v>367</v>
      </c>
      <c r="D66" s="47">
        <v>7</v>
      </c>
      <c r="E66" s="48" t="s">
        <v>83</v>
      </c>
      <c r="F66" s="49">
        <v>3909.16</v>
      </c>
      <c r="G66" s="53"/>
      <c r="H66" s="53"/>
      <c r="I66" s="54" t="s">
        <v>33</v>
      </c>
      <c r="J66" s="55">
        <f t="shared" si="0"/>
        <v>1</v>
      </c>
      <c r="K66" s="53" t="s">
        <v>34</v>
      </c>
      <c r="L66" s="53" t="s">
        <v>4</v>
      </c>
      <c r="M66" s="56"/>
      <c r="N66" s="57"/>
      <c r="O66" s="57"/>
      <c r="P66" s="58"/>
      <c r="Q66" s="57"/>
      <c r="R66" s="57"/>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0">
        <f t="shared" si="1"/>
        <v>27364</v>
      </c>
      <c r="BB66" s="59">
        <f t="shared" si="2"/>
        <v>27364</v>
      </c>
      <c r="BC66" s="51" t="str">
        <f t="shared" si="3"/>
        <v>INR  Twenty Seven Thousand Three Hundred &amp; Sixty Four  Only</v>
      </c>
      <c r="HZ66" s="14"/>
      <c r="IA66" s="14">
        <v>54</v>
      </c>
      <c r="IB66" s="14" t="s">
        <v>189</v>
      </c>
      <c r="IC66" s="14"/>
      <c r="ID66" s="14">
        <v>7</v>
      </c>
      <c r="IE66" s="13" t="s">
        <v>83</v>
      </c>
    </row>
    <row r="67" spans="1:238" s="13" customFormat="1" ht="47.25">
      <c r="A67" s="52">
        <v>55</v>
      </c>
      <c r="B67" s="61" t="s">
        <v>94</v>
      </c>
      <c r="C67" s="46" t="s">
        <v>368</v>
      </c>
      <c r="D67" s="64"/>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6"/>
      <c r="HZ67" s="14"/>
      <c r="IA67" s="14">
        <v>55</v>
      </c>
      <c r="IB67" s="14" t="s">
        <v>94</v>
      </c>
      <c r="IC67" s="14"/>
      <c r="ID67" s="14"/>
    </row>
    <row r="68" spans="1:239" s="13" customFormat="1" ht="15.75">
      <c r="A68" s="52">
        <v>56</v>
      </c>
      <c r="B68" s="61" t="s">
        <v>190</v>
      </c>
      <c r="C68" s="46" t="s">
        <v>369</v>
      </c>
      <c r="D68" s="47">
        <v>50</v>
      </c>
      <c r="E68" s="48" t="s">
        <v>84</v>
      </c>
      <c r="F68" s="49">
        <v>173.35</v>
      </c>
      <c r="G68" s="53"/>
      <c r="H68" s="53"/>
      <c r="I68" s="54" t="s">
        <v>33</v>
      </c>
      <c r="J68" s="55">
        <f t="shared" si="0"/>
        <v>1</v>
      </c>
      <c r="K68" s="53" t="s">
        <v>34</v>
      </c>
      <c r="L68" s="53" t="s">
        <v>4</v>
      </c>
      <c r="M68" s="56"/>
      <c r="N68" s="57"/>
      <c r="O68" s="57"/>
      <c r="P68" s="58"/>
      <c r="Q68" s="57"/>
      <c r="R68" s="57"/>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0">
        <f t="shared" si="1"/>
        <v>8668</v>
      </c>
      <c r="BB68" s="59">
        <f t="shared" si="2"/>
        <v>8668</v>
      </c>
      <c r="BC68" s="51" t="str">
        <f t="shared" si="3"/>
        <v>INR  Eight Thousand Six Hundred &amp; Sixty Eight  Only</v>
      </c>
      <c r="HZ68" s="14"/>
      <c r="IA68" s="14">
        <v>56</v>
      </c>
      <c r="IB68" s="14" t="s">
        <v>190</v>
      </c>
      <c r="IC68" s="14"/>
      <c r="ID68" s="14">
        <v>50</v>
      </c>
      <c r="IE68" s="13" t="s">
        <v>84</v>
      </c>
    </row>
    <row r="69" spans="1:239" s="13" customFormat="1" ht="78.75">
      <c r="A69" s="52">
        <v>57</v>
      </c>
      <c r="B69" s="61" t="s">
        <v>191</v>
      </c>
      <c r="C69" s="46" t="s">
        <v>370</v>
      </c>
      <c r="D69" s="47">
        <v>8</v>
      </c>
      <c r="E69" s="48" t="s">
        <v>85</v>
      </c>
      <c r="F69" s="49">
        <v>170.41</v>
      </c>
      <c r="G69" s="53"/>
      <c r="H69" s="53"/>
      <c r="I69" s="54" t="s">
        <v>33</v>
      </c>
      <c r="J69" s="55">
        <f t="shared" si="0"/>
        <v>1</v>
      </c>
      <c r="K69" s="53" t="s">
        <v>34</v>
      </c>
      <c r="L69" s="53" t="s">
        <v>4</v>
      </c>
      <c r="M69" s="56"/>
      <c r="N69" s="57"/>
      <c r="O69" s="57"/>
      <c r="P69" s="58"/>
      <c r="Q69" s="57"/>
      <c r="R69" s="57"/>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0">
        <f t="shared" si="1"/>
        <v>1363</v>
      </c>
      <c r="BB69" s="59">
        <f t="shared" si="2"/>
        <v>1363</v>
      </c>
      <c r="BC69" s="51" t="str">
        <f t="shared" si="3"/>
        <v>INR  One Thousand Three Hundred &amp; Sixty Three  Only</v>
      </c>
      <c r="HZ69" s="14"/>
      <c r="IA69" s="14">
        <v>57</v>
      </c>
      <c r="IB69" s="14" t="s">
        <v>191</v>
      </c>
      <c r="IC69" s="14"/>
      <c r="ID69" s="14">
        <v>8</v>
      </c>
      <c r="IE69" s="13" t="s">
        <v>85</v>
      </c>
    </row>
    <row r="70" spans="1:238" s="13" customFormat="1" ht="47.25">
      <c r="A70" s="52">
        <v>58</v>
      </c>
      <c r="B70" s="61" t="s">
        <v>192</v>
      </c>
      <c r="C70" s="46" t="s">
        <v>371</v>
      </c>
      <c r="D70" s="64"/>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6"/>
      <c r="HZ70" s="14"/>
      <c r="IA70" s="14">
        <v>58</v>
      </c>
      <c r="IB70" s="14" t="s">
        <v>192</v>
      </c>
      <c r="IC70" s="14"/>
      <c r="ID70" s="14"/>
    </row>
    <row r="71" spans="1:239" s="13" customFormat="1" ht="15.75">
      <c r="A71" s="52">
        <v>59</v>
      </c>
      <c r="B71" s="61" t="s">
        <v>193</v>
      </c>
      <c r="C71" s="46" t="s">
        <v>372</v>
      </c>
      <c r="D71" s="47">
        <v>2</v>
      </c>
      <c r="E71" s="48" t="s">
        <v>85</v>
      </c>
      <c r="F71" s="49">
        <v>145.46</v>
      </c>
      <c r="G71" s="53"/>
      <c r="H71" s="53"/>
      <c r="I71" s="54" t="s">
        <v>33</v>
      </c>
      <c r="J71" s="55">
        <f t="shared" si="0"/>
        <v>1</v>
      </c>
      <c r="K71" s="53" t="s">
        <v>34</v>
      </c>
      <c r="L71" s="53" t="s">
        <v>4</v>
      </c>
      <c r="M71" s="56"/>
      <c r="N71" s="57"/>
      <c r="O71" s="57"/>
      <c r="P71" s="58"/>
      <c r="Q71" s="57"/>
      <c r="R71" s="57"/>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0">
        <f t="shared" si="1"/>
        <v>291</v>
      </c>
      <c r="BB71" s="59">
        <f t="shared" si="2"/>
        <v>291</v>
      </c>
      <c r="BC71" s="51" t="str">
        <f t="shared" si="3"/>
        <v>INR  Two Hundred &amp; Ninety One  Only</v>
      </c>
      <c r="HZ71" s="14"/>
      <c r="IA71" s="14">
        <v>59</v>
      </c>
      <c r="IB71" s="14" t="s">
        <v>193</v>
      </c>
      <c r="IC71" s="14"/>
      <c r="ID71" s="14">
        <v>2</v>
      </c>
      <c r="IE71" s="13" t="s">
        <v>85</v>
      </c>
    </row>
    <row r="72" spans="1:238" s="13" customFormat="1" ht="47.25">
      <c r="A72" s="52">
        <v>60</v>
      </c>
      <c r="B72" s="62" t="s">
        <v>194</v>
      </c>
      <c r="C72" s="46" t="s">
        <v>373</v>
      </c>
      <c r="D72" s="64"/>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6"/>
      <c r="HZ72" s="14"/>
      <c r="IA72" s="14">
        <v>60</v>
      </c>
      <c r="IB72" s="14" t="s">
        <v>194</v>
      </c>
      <c r="IC72" s="14"/>
      <c r="ID72" s="14"/>
    </row>
    <row r="73" spans="1:239" s="13" customFormat="1" ht="15.75">
      <c r="A73" s="52">
        <v>61</v>
      </c>
      <c r="B73" s="62" t="s">
        <v>195</v>
      </c>
      <c r="C73" s="46" t="s">
        <v>374</v>
      </c>
      <c r="D73" s="47">
        <v>6</v>
      </c>
      <c r="E73" s="48" t="s">
        <v>85</v>
      </c>
      <c r="F73" s="49">
        <v>53.53</v>
      </c>
      <c r="G73" s="53"/>
      <c r="H73" s="53"/>
      <c r="I73" s="54" t="s">
        <v>33</v>
      </c>
      <c r="J73" s="55">
        <f t="shared" si="0"/>
        <v>1</v>
      </c>
      <c r="K73" s="53" t="s">
        <v>34</v>
      </c>
      <c r="L73" s="53" t="s">
        <v>4</v>
      </c>
      <c r="M73" s="56"/>
      <c r="N73" s="57"/>
      <c r="O73" s="57"/>
      <c r="P73" s="58"/>
      <c r="Q73" s="57"/>
      <c r="R73" s="57"/>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0">
        <f t="shared" si="1"/>
        <v>321</v>
      </c>
      <c r="BB73" s="59">
        <f t="shared" si="2"/>
        <v>321</v>
      </c>
      <c r="BC73" s="51" t="str">
        <f t="shared" si="3"/>
        <v>INR  Three Hundred &amp; Twenty One  Only</v>
      </c>
      <c r="HZ73" s="14"/>
      <c r="IA73" s="14">
        <v>61</v>
      </c>
      <c r="IB73" s="14" t="s">
        <v>195</v>
      </c>
      <c r="IC73" s="14"/>
      <c r="ID73" s="14">
        <v>6</v>
      </c>
      <c r="IE73" s="13" t="s">
        <v>85</v>
      </c>
    </row>
    <row r="74" spans="1:239" s="13" customFormat="1" ht="15.75">
      <c r="A74" s="52">
        <v>62</v>
      </c>
      <c r="B74" s="62" t="s">
        <v>95</v>
      </c>
      <c r="C74" s="46" t="s">
        <v>375</v>
      </c>
      <c r="D74" s="47">
        <v>6</v>
      </c>
      <c r="E74" s="48" t="s">
        <v>85</v>
      </c>
      <c r="F74" s="49">
        <v>46.51</v>
      </c>
      <c r="G74" s="53"/>
      <c r="H74" s="53"/>
      <c r="I74" s="54" t="s">
        <v>33</v>
      </c>
      <c r="J74" s="55">
        <f t="shared" si="0"/>
        <v>1</v>
      </c>
      <c r="K74" s="53" t="s">
        <v>34</v>
      </c>
      <c r="L74" s="53" t="s">
        <v>4</v>
      </c>
      <c r="M74" s="56"/>
      <c r="N74" s="57"/>
      <c r="O74" s="57"/>
      <c r="P74" s="58"/>
      <c r="Q74" s="57"/>
      <c r="R74" s="57"/>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0">
        <f t="shared" si="1"/>
        <v>279</v>
      </c>
      <c r="BB74" s="59">
        <f t="shared" si="2"/>
        <v>279</v>
      </c>
      <c r="BC74" s="51" t="str">
        <f t="shared" si="3"/>
        <v>INR  Two Hundred &amp; Seventy Nine  Only</v>
      </c>
      <c r="HZ74" s="14"/>
      <c r="IA74" s="14">
        <v>62</v>
      </c>
      <c r="IB74" s="14" t="s">
        <v>95</v>
      </c>
      <c r="IC74" s="14"/>
      <c r="ID74" s="14">
        <v>6</v>
      </c>
      <c r="IE74" s="13" t="s">
        <v>85</v>
      </c>
    </row>
    <row r="75" spans="1:238" s="13" customFormat="1" ht="47.25">
      <c r="A75" s="52">
        <v>63</v>
      </c>
      <c r="B75" s="62" t="s">
        <v>196</v>
      </c>
      <c r="C75" s="46" t="s">
        <v>376</v>
      </c>
      <c r="D75" s="64"/>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6"/>
      <c r="HZ75" s="14"/>
      <c r="IA75" s="14">
        <v>63</v>
      </c>
      <c r="IB75" s="14" t="s">
        <v>196</v>
      </c>
      <c r="IC75" s="14"/>
      <c r="ID75" s="14"/>
    </row>
    <row r="76" spans="1:239" s="13" customFormat="1" ht="15.75">
      <c r="A76" s="52">
        <v>64</v>
      </c>
      <c r="B76" s="62" t="s">
        <v>197</v>
      </c>
      <c r="C76" s="46" t="s">
        <v>377</v>
      </c>
      <c r="D76" s="47">
        <v>12</v>
      </c>
      <c r="E76" s="48" t="s">
        <v>85</v>
      </c>
      <c r="F76" s="49">
        <v>30.86</v>
      </c>
      <c r="G76" s="53"/>
      <c r="H76" s="53"/>
      <c r="I76" s="54" t="s">
        <v>33</v>
      </c>
      <c r="J76" s="55">
        <f t="shared" si="0"/>
        <v>1</v>
      </c>
      <c r="K76" s="53" t="s">
        <v>34</v>
      </c>
      <c r="L76" s="53" t="s">
        <v>4</v>
      </c>
      <c r="M76" s="56"/>
      <c r="N76" s="57"/>
      <c r="O76" s="57"/>
      <c r="P76" s="58"/>
      <c r="Q76" s="57"/>
      <c r="R76" s="57"/>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0">
        <f t="shared" si="1"/>
        <v>370</v>
      </c>
      <c r="BB76" s="59">
        <f t="shared" si="2"/>
        <v>370</v>
      </c>
      <c r="BC76" s="51" t="str">
        <f t="shared" si="3"/>
        <v>INR  Three Hundred &amp; Seventy  Only</v>
      </c>
      <c r="HZ76" s="14"/>
      <c r="IA76" s="14">
        <v>64</v>
      </c>
      <c r="IB76" s="14" t="s">
        <v>197</v>
      </c>
      <c r="IC76" s="14"/>
      <c r="ID76" s="14">
        <v>12</v>
      </c>
      <c r="IE76" s="13" t="s">
        <v>85</v>
      </c>
    </row>
    <row r="77" spans="1:238" s="13" customFormat="1" ht="63">
      <c r="A77" s="52">
        <v>65</v>
      </c>
      <c r="B77" s="62" t="s">
        <v>198</v>
      </c>
      <c r="C77" s="46" t="s">
        <v>378</v>
      </c>
      <c r="D77" s="64"/>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6"/>
      <c r="HZ77" s="14"/>
      <c r="IA77" s="14">
        <v>65</v>
      </c>
      <c r="IB77" s="14" t="s">
        <v>198</v>
      </c>
      <c r="IC77" s="14"/>
      <c r="ID77" s="14"/>
    </row>
    <row r="78" spans="1:239" s="13" customFormat="1" ht="15.75">
      <c r="A78" s="52">
        <v>66</v>
      </c>
      <c r="B78" s="62" t="s">
        <v>193</v>
      </c>
      <c r="C78" s="46" t="s">
        <v>379</v>
      </c>
      <c r="D78" s="47">
        <v>10</v>
      </c>
      <c r="E78" s="48" t="s">
        <v>85</v>
      </c>
      <c r="F78" s="49">
        <v>205.96</v>
      </c>
      <c r="G78" s="53"/>
      <c r="H78" s="53"/>
      <c r="I78" s="54" t="s">
        <v>33</v>
      </c>
      <c r="J78" s="55">
        <f t="shared" si="0"/>
        <v>1</v>
      </c>
      <c r="K78" s="53" t="s">
        <v>34</v>
      </c>
      <c r="L78" s="53" t="s">
        <v>4</v>
      </c>
      <c r="M78" s="56"/>
      <c r="N78" s="57"/>
      <c r="O78" s="57"/>
      <c r="P78" s="58"/>
      <c r="Q78" s="57"/>
      <c r="R78" s="57"/>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0">
        <f t="shared" si="1"/>
        <v>2060</v>
      </c>
      <c r="BB78" s="59">
        <f t="shared" si="2"/>
        <v>2060</v>
      </c>
      <c r="BC78" s="51" t="str">
        <f t="shared" si="3"/>
        <v>INR  Two Thousand  &amp;Sixty  Only</v>
      </c>
      <c r="HZ78" s="14"/>
      <c r="IA78" s="14">
        <v>66</v>
      </c>
      <c r="IB78" s="14" t="s">
        <v>193</v>
      </c>
      <c r="IC78" s="14"/>
      <c r="ID78" s="14">
        <v>10</v>
      </c>
      <c r="IE78" s="13" t="s">
        <v>85</v>
      </c>
    </row>
    <row r="79" spans="1:238" s="13" customFormat="1" ht="63">
      <c r="A79" s="52">
        <v>67</v>
      </c>
      <c r="B79" s="62" t="s">
        <v>59</v>
      </c>
      <c r="C79" s="46" t="s">
        <v>380</v>
      </c>
      <c r="D79" s="64"/>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6"/>
      <c r="HZ79" s="14"/>
      <c r="IA79" s="14">
        <v>67</v>
      </c>
      <c r="IB79" s="14" t="s">
        <v>59</v>
      </c>
      <c r="IC79" s="14"/>
      <c r="ID79" s="14"/>
    </row>
    <row r="80" spans="1:239" s="13" customFormat="1" ht="15.75">
      <c r="A80" s="52">
        <v>68</v>
      </c>
      <c r="B80" s="62" t="s">
        <v>195</v>
      </c>
      <c r="C80" s="46" t="s">
        <v>381</v>
      </c>
      <c r="D80" s="47">
        <v>8</v>
      </c>
      <c r="E80" s="48" t="s">
        <v>85</v>
      </c>
      <c r="F80" s="49">
        <v>79.61</v>
      </c>
      <c r="G80" s="53"/>
      <c r="H80" s="53"/>
      <c r="I80" s="54" t="s">
        <v>33</v>
      </c>
      <c r="J80" s="55">
        <f aca="true" t="shared" si="4" ref="J80:J143">IF(I80="Less(-)",-1,1)</f>
        <v>1</v>
      </c>
      <c r="K80" s="53" t="s">
        <v>34</v>
      </c>
      <c r="L80" s="53" t="s">
        <v>4</v>
      </c>
      <c r="M80" s="56"/>
      <c r="N80" s="57"/>
      <c r="O80" s="57"/>
      <c r="P80" s="58"/>
      <c r="Q80" s="57"/>
      <c r="R80" s="57"/>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0">
        <f aca="true" t="shared" si="5" ref="BA80:BA143">ROUND(total_amount_ba($B$2,$D$2,D80,F80,J80,K80,M80),0)</f>
        <v>637</v>
      </c>
      <c r="BB80" s="59">
        <f aca="true" t="shared" si="6" ref="BB80:BB143">BA80+SUM(N80:AZ80)</f>
        <v>637</v>
      </c>
      <c r="BC80" s="51" t="str">
        <f aca="true" t="shared" si="7" ref="BC80:BC143">SpellNumber(L80,BB80)</f>
        <v>INR  Six Hundred &amp; Thirty Seven  Only</v>
      </c>
      <c r="HZ80" s="14"/>
      <c r="IA80" s="14">
        <v>68</v>
      </c>
      <c r="IB80" s="14" t="s">
        <v>195</v>
      </c>
      <c r="IC80" s="14"/>
      <c r="ID80" s="14">
        <v>8</v>
      </c>
      <c r="IE80" s="13" t="s">
        <v>85</v>
      </c>
    </row>
    <row r="81" spans="1:239" s="13" customFormat="1" ht="15.75">
      <c r="A81" s="52">
        <v>69</v>
      </c>
      <c r="B81" s="62" t="s">
        <v>95</v>
      </c>
      <c r="C81" s="46" t="s">
        <v>382</v>
      </c>
      <c r="D81" s="47">
        <v>44</v>
      </c>
      <c r="E81" s="48" t="s">
        <v>85</v>
      </c>
      <c r="F81" s="49">
        <v>66.24</v>
      </c>
      <c r="G81" s="53"/>
      <c r="H81" s="53"/>
      <c r="I81" s="54" t="s">
        <v>33</v>
      </c>
      <c r="J81" s="55">
        <f t="shared" si="4"/>
        <v>1</v>
      </c>
      <c r="K81" s="53" t="s">
        <v>34</v>
      </c>
      <c r="L81" s="53" t="s">
        <v>4</v>
      </c>
      <c r="M81" s="56"/>
      <c r="N81" s="57"/>
      <c r="O81" s="57"/>
      <c r="P81" s="58"/>
      <c r="Q81" s="57"/>
      <c r="R81" s="57"/>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0">
        <f t="shared" si="5"/>
        <v>2915</v>
      </c>
      <c r="BB81" s="59">
        <f t="shared" si="6"/>
        <v>2915</v>
      </c>
      <c r="BC81" s="51" t="str">
        <f t="shared" si="7"/>
        <v>INR  Two Thousand Nine Hundred &amp; Fifteen  Only</v>
      </c>
      <c r="HZ81" s="14"/>
      <c r="IA81" s="14">
        <v>69</v>
      </c>
      <c r="IB81" s="14" t="s">
        <v>95</v>
      </c>
      <c r="IC81" s="14"/>
      <c r="ID81" s="14">
        <v>44</v>
      </c>
      <c r="IE81" s="13" t="s">
        <v>85</v>
      </c>
    </row>
    <row r="82" spans="1:239" s="13" customFormat="1" ht="15.75">
      <c r="A82" s="52">
        <v>70</v>
      </c>
      <c r="B82" s="62" t="s">
        <v>96</v>
      </c>
      <c r="C82" s="46" t="s">
        <v>383</v>
      </c>
      <c r="D82" s="47">
        <v>40</v>
      </c>
      <c r="E82" s="48" t="s">
        <v>85</v>
      </c>
      <c r="F82" s="49">
        <v>51.42</v>
      </c>
      <c r="G82" s="53"/>
      <c r="H82" s="53"/>
      <c r="I82" s="54" t="s">
        <v>33</v>
      </c>
      <c r="J82" s="55">
        <f t="shared" si="4"/>
        <v>1</v>
      </c>
      <c r="K82" s="53" t="s">
        <v>34</v>
      </c>
      <c r="L82" s="53" t="s">
        <v>4</v>
      </c>
      <c r="M82" s="56"/>
      <c r="N82" s="57"/>
      <c r="O82" s="57"/>
      <c r="P82" s="58"/>
      <c r="Q82" s="57"/>
      <c r="R82" s="57"/>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0">
        <f t="shared" si="5"/>
        <v>2057</v>
      </c>
      <c r="BB82" s="59">
        <f t="shared" si="6"/>
        <v>2057</v>
      </c>
      <c r="BC82" s="51" t="str">
        <f t="shared" si="7"/>
        <v>INR  Two Thousand  &amp;Fifty Seven  Only</v>
      </c>
      <c r="HZ82" s="14"/>
      <c r="IA82" s="14">
        <v>70</v>
      </c>
      <c r="IB82" s="14" t="s">
        <v>96</v>
      </c>
      <c r="IC82" s="14"/>
      <c r="ID82" s="14">
        <v>40</v>
      </c>
      <c r="IE82" s="13" t="s">
        <v>85</v>
      </c>
    </row>
    <row r="83" spans="1:238" s="13" customFormat="1" ht="54.75" customHeight="1">
      <c r="A83" s="52">
        <v>71</v>
      </c>
      <c r="B83" s="62" t="s">
        <v>60</v>
      </c>
      <c r="C83" s="46" t="s">
        <v>384</v>
      </c>
      <c r="D83" s="64"/>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6"/>
      <c r="HZ83" s="14"/>
      <c r="IA83" s="14">
        <v>71</v>
      </c>
      <c r="IB83" s="60" t="s">
        <v>60</v>
      </c>
      <c r="IC83" s="14"/>
      <c r="ID83" s="14"/>
    </row>
    <row r="84" spans="1:239" s="13" customFormat="1" ht="15.75">
      <c r="A84" s="52">
        <v>72</v>
      </c>
      <c r="B84" s="62" t="s">
        <v>197</v>
      </c>
      <c r="C84" s="46" t="s">
        <v>385</v>
      </c>
      <c r="D84" s="47">
        <v>24</v>
      </c>
      <c r="E84" s="48" t="s">
        <v>85</v>
      </c>
      <c r="F84" s="49">
        <v>52.65</v>
      </c>
      <c r="G84" s="53"/>
      <c r="H84" s="53"/>
      <c r="I84" s="54" t="s">
        <v>33</v>
      </c>
      <c r="J84" s="55">
        <f t="shared" si="4"/>
        <v>1</v>
      </c>
      <c r="K84" s="53" t="s">
        <v>34</v>
      </c>
      <c r="L84" s="53" t="s">
        <v>4</v>
      </c>
      <c r="M84" s="56"/>
      <c r="N84" s="57"/>
      <c r="O84" s="57"/>
      <c r="P84" s="58"/>
      <c r="Q84" s="57"/>
      <c r="R84" s="57"/>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0">
        <f t="shared" si="5"/>
        <v>1264</v>
      </c>
      <c r="BB84" s="59">
        <f t="shared" si="6"/>
        <v>1264</v>
      </c>
      <c r="BC84" s="51" t="str">
        <f t="shared" si="7"/>
        <v>INR  One Thousand Two Hundred &amp; Sixty Four  Only</v>
      </c>
      <c r="HZ84" s="14"/>
      <c r="IA84" s="14">
        <v>72</v>
      </c>
      <c r="IB84" s="14" t="s">
        <v>197</v>
      </c>
      <c r="IC84" s="14"/>
      <c r="ID84" s="14">
        <v>24</v>
      </c>
      <c r="IE84" s="13" t="s">
        <v>85</v>
      </c>
    </row>
    <row r="85" spans="1:239" s="13" customFormat="1" ht="15.75">
      <c r="A85" s="52">
        <v>73</v>
      </c>
      <c r="B85" s="62" t="s">
        <v>97</v>
      </c>
      <c r="C85" s="46" t="s">
        <v>386</v>
      </c>
      <c r="D85" s="47">
        <v>40</v>
      </c>
      <c r="E85" s="48" t="s">
        <v>85</v>
      </c>
      <c r="F85" s="49">
        <v>46.69</v>
      </c>
      <c r="G85" s="53"/>
      <c r="H85" s="53"/>
      <c r="I85" s="54" t="s">
        <v>33</v>
      </c>
      <c r="J85" s="55">
        <f t="shared" si="4"/>
        <v>1</v>
      </c>
      <c r="K85" s="53" t="s">
        <v>34</v>
      </c>
      <c r="L85" s="53" t="s">
        <v>4</v>
      </c>
      <c r="M85" s="56"/>
      <c r="N85" s="57"/>
      <c r="O85" s="57"/>
      <c r="P85" s="58"/>
      <c r="Q85" s="57"/>
      <c r="R85" s="57"/>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0">
        <f t="shared" si="5"/>
        <v>1868</v>
      </c>
      <c r="BB85" s="59">
        <f t="shared" si="6"/>
        <v>1868</v>
      </c>
      <c r="BC85" s="51" t="str">
        <f t="shared" si="7"/>
        <v>INR  One Thousand Eight Hundred &amp; Sixty Eight  Only</v>
      </c>
      <c r="HZ85" s="14"/>
      <c r="IA85" s="14">
        <v>73</v>
      </c>
      <c r="IB85" s="14" t="s">
        <v>97</v>
      </c>
      <c r="IC85" s="14"/>
      <c r="ID85" s="14">
        <v>40</v>
      </c>
      <c r="IE85" s="13" t="s">
        <v>85</v>
      </c>
    </row>
    <row r="86" spans="1:238" s="13" customFormat="1" ht="15.75" customHeight="1">
      <c r="A86" s="52">
        <v>74</v>
      </c>
      <c r="B86" s="62" t="s">
        <v>61</v>
      </c>
      <c r="C86" s="46" t="s">
        <v>387</v>
      </c>
      <c r="D86" s="64"/>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6"/>
      <c r="HZ86" s="14"/>
      <c r="IA86" s="14">
        <v>74</v>
      </c>
      <c r="IB86" s="14" t="s">
        <v>61</v>
      </c>
      <c r="IC86" s="14"/>
      <c r="ID86" s="14"/>
    </row>
    <row r="87" spans="1:239" s="13" customFormat="1" ht="31.5">
      <c r="A87" s="52">
        <v>75</v>
      </c>
      <c r="B87" s="62" t="s">
        <v>62</v>
      </c>
      <c r="C87" s="46" t="s">
        <v>388</v>
      </c>
      <c r="D87" s="47">
        <v>50</v>
      </c>
      <c r="E87" s="48" t="s">
        <v>85</v>
      </c>
      <c r="F87" s="49">
        <v>54.58</v>
      </c>
      <c r="G87" s="53"/>
      <c r="H87" s="53"/>
      <c r="I87" s="54" t="s">
        <v>33</v>
      </c>
      <c r="J87" s="55">
        <f t="shared" si="4"/>
        <v>1</v>
      </c>
      <c r="K87" s="53" t="s">
        <v>34</v>
      </c>
      <c r="L87" s="53" t="s">
        <v>4</v>
      </c>
      <c r="M87" s="56"/>
      <c r="N87" s="57"/>
      <c r="O87" s="57"/>
      <c r="P87" s="58"/>
      <c r="Q87" s="57"/>
      <c r="R87" s="57"/>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0">
        <f t="shared" si="5"/>
        <v>2729</v>
      </c>
      <c r="BB87" s="59">
        <f t="shared" si="6"/>
        <v>2729</v>
      </c>
      <c r="BC87" s="51" t="str">
        <f t="shared" si="7"/>
        <v>INR  Two Thousand Seven Hundred &amp; Twenty Nine  Only</v>
      </c>
      <c r="HZ87" s="14"/>
      <c r="IA87" s="14">
        <v>75</v>
      </c>
      <c r="IB87" s="14" t="s">
        <v>62</v>
      </c>
      <c r="IC87" s="14"/>
      <c r="ID87" s="14">
        <v>50</v>
      </c>
      <c r="IE87" s="13" t="s">
        <v>85</v>
      </c>
    </row>
    <row r="88" spans="1:239" s="13" customFormat="1" ht="63">
      <c r="A88" s="52">
        <v>76</v>
      </c>
      <c r="B88" s="62" t="s">
        <v>199</v>
      </c>
      <c r="C88" s="46" t="s">
        <v>389</v>
      </c>
      <c r="D88" s="47">
        <v>40</v>
      </c>
      <c r="E88" s="48" t="s">
        <v>85</v>
      </c>
      <c r="F88" s="49">
        <v>56.6</v>
      </c>
      <c r="G88" s="53"/>
      <c r="H88" s="53"/>
      <c r="I88" s="54" t="s">
        <v>33</v>
      </c>
      <c r="J88" s="55">
        <f t="shared" si="4"/>
        <v>1</v>
      </c>
      <c r="K88" s="53" t="s">
        <v>34</v>
      </c>
      <c r="L88" s="53" t="s">
        <v>4</v>
      </c>
      <c r="M88" s="56"/>
      <c r="N88" s="57"/>
      <c r="O88" s="57"/>
      <c r="P88" s="58"/>
      <c r="Q88" s="57"/>
      <c r="R88" s="57"/>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0">
        <f t="shared" si="5"/>
        <v>2264</v>
      </c>
      <c r="BB88" s="59">
        <f t="shared" si="6"/>
        <v>2264</v>
      </c>
      <c r="BC88" s="51" t="str">
        <f t="shared" si="7"/>
        <v>INR  Two Thousand Two Hundred &amp; Sixty Four  Only</v>
      </c>
      <c r="HZ88" s="14"/>
      <c r="IA88" s="14">
        <v>76</v>
      </c>
      <c r="IB88" s="14" t="s">
        <v>199</v>
      </c>
      <c r="IC88" s="14"/>
      <c r="ID88" s="14">
        <v>40</v>
      </c>
      <c r="IE88" s="13" t="s">
        <v>85</v>
      </c>
    </row>
    <row r="89" spans="1:238" s="13" customFormat="1" ht="141.75">
      <c r="A89" s="52">
        <v>77</v>
      </c>
      <c r="B89" s="62" t="s">
        <v>200</v>
      </c>
      <c r="C89" s="46" t="s">
        <v>390</v>
      </c>
      <c r="D89" s="64"/>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6"/>
      <c r="HZ89" s="14"/>
      <c r="IA89" s="14">
        <v>77</v>
      </c>
      <c r="IB89" s="14" t="s">
        <v>200</v>
      </c>
      <c r="IC89" s="14"/>
      <c r="ID89" s="14"/>
    </row>
    <row r="90" spans="1:239" s="13" customFormat="1" ht="15.75">
      <c r="A90" s="52">
        <v>78</v>
      </c>
      <c r="B90" s="61" t="s">
        <v>201</v>
      </c>
      <c r="C90" s="46" t="s">
        <v>391</v>
      </c>
      <c r="D90" s="47">
        <v>30</v>
      </c>
      <c r="E90" s="48" t="s">
        <v>86</v>
      </c>
      <c r="F90" s="49">
        <v>203.9</v>
      </c>
      <c r="G90" s="53"/>
      <c r="H90" s="53"/>
      <c r="I90" s="54" t="s">
        <v>33</v>
      </c>
      <c r="J90" s="55">
        <f t="shared" si="4"/>
        <v>1</v>
      </c>
      <c r="K90" s="53" t="s">
        <v>34</v>
      </c>
      <c r="L90" s="53" t="s">
        <v>4</v>
      </c>
      <c r="M90" s="56"/>
      <c r="N90" s="57"/>
      <c r="O90" s="57"/>
      <c r="P90" s="58"/>
      <c r="Q90" s="57"/>
      <c r="R90" s="57"/>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0">
        <f t="shared" si="5"/>
        <v>6117</v>
      </c>
      <c r="BB90" s="59">
        <f t="shared" si="6"/>
        <v>6117</v>
      </c>
      <c r="BC90" s="51" t="str">
        <f t="shared" si="7"/>
        <v>INR  Six Thousand One Hundred &amp; Seventeen  Only</v>
      </c>
      <c r="HZ90" s="14"/>
      <c r="IA90" s="14">
        <v>78</v>
      </c>
      <c r="IB90" s="14" t="s">
        <v>201</v>
      </c>
      <c r="IC90" s="14"/>
      <c r="ID90" s="14">
        <v>30</v>
      </c>
      <c r="IE90" s="13" t="s">
        <v>86</v>
      </c>
    </row>
    <row r="91" spans="1:238" s="13" customFormat="1" ht="15.75">
      <c r="A91" s="52">
        <v>79</v>
      </c>
      <c r="B91" s="61" t="s">
        <v>202</v>
      </c>
      <c r="C91" s="46" t="s">
        <v>392</v>
      </c>
      <c r="D91" s="64"/>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6"/>
      <c r="HZ91" s="14"/>
      <c r="IA91" s="14">
        <v>79</v>
      </c>
      <c r="IB91" s="14" t="s">
        <v>202</v>
      </c>
      <c r="IC91" s="14"/>
      <c r="ID91" s="14"/>
    </row>
    <row r="92" spans="1:239" s="13" customFormat="1" ht="283.5">
      <c r="A92" s="52">
        <v>80</v>
      </c>
      <c r="B92" s="61" t="s">
        <v>203</v>
      </c>
      <c r="C92" s="46" t="s">
        <v>393</v>
      </c>
      <c r="D92" s="47">
        <v>9.5</v>
      </c>
      <c r="E92" s="48" t="s">
        <v>83</v>
      </c>
      <c r="F92" s="49">
        <v>1570.06</v>
      </c>
      <c r="G92" s="53"/>
      <c r="H92" s="53"/>
      <c r="I92" s="54" t="s">
        <v>33</v>
      </c>
      <c r="J92" s="55">
        <f t="shared" si="4"/>
        <v>1</v>
      </c>
      <c r="K92" s="53" t="s">
        <v>34</v>
      </c>
      <c r="L92" s="53" t="s">
        <v>4</v>
      </c>
      <c r="M92" s="56"/>
      <c r="N92" s="57"/>
      <c r="O92" s="57"/>
      <c r="P92" s="58"/>
      <c r="Q92" s="57"/>
      <c r="R92" s="57"/>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0">
        <f t="shared" si="5"/>
        <v>14916</v>
      </c>
      <c r="BB92" s="59">
        <f t="shared" si="6"/>
        <v>14916</v>
      </c>
      <c r="BC92" s="51" t="str">
        <f t="shared" si="7"/>
        <v>INR  Fourteen Thousand Nine Hundred &amp; Sixteen  Only</v>
      </c>
      <c r="HZ92" s="14"/>
      <c r="IA92" s="14">
        <v>80</v>
      </c>
      <c r="IB92" s="14" t="s">
        <v>203</v>
      </c>
      <c r="IC92" s="14"/>
      <c r="ID92" s="14">
        <v>9.5</v>
      </c>
      <c r="IE92" s="13" t="s">
        <v>83</v>
      </c>
    </row>
    <row r="93" spans="1:238" s="13" customFormat="1" ht="30.75" customHeight="1">
      <c r="A93" s="52">
        <v>81</v>
      </c>
      <c r="B93" s="61" t="s">
        <v>204</v>
      </c>
      <c r="C93" s="46" t="s">
        <v>394</v>
      </c>
      <c r="D93" s="64"/>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6"/>
      <c r="HZ93" s="14"/>
      <c r="IA93" s="14">
        <v>81</v>
      </c>
      <c r="IB93" s="14" t="s">
        <v>204</v>
      </c>
      <c r="IC93" s="14"/>
      <c r="ID93" s="14"/>
    </row>
    <row r="94" spans="1:238" s="13" customFormat="1" ht="15.75">
      <c r="A94" s="52">
        <v>82</v>
      </c>
      <c r="B94" s="61" t="s">
        <v>187</v>
      </c>
      <c r="C94" s="46" t="s">
        <v>395</v>
      </c>
      <c r="D94" s="64"/>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6"/>
      <c r="HZ94" s="14"/>
      <c r="IA94" s="14">
        <v>82</v>
      </c>
      <c r="IB94" s="14" t="s">
        <v>187</v>
      </c>
      <c r="IC94" s="14"/>
      <c r="ID94" s="14"/>
    </row>
    <row r="95" spans="1:238" s="13" customFormat="1" ht="31.5">
      <c r="A95" s="52">
        <v>83</v>
      </c>
      <c r="B95" s="61" t="s">
        <v>205</v>
      </c>
      <c r="C95" s="46" t="s">
        <v>396</v>
      </c>
      <c r="D95" s="64"/>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6"/>
      <c r="HZ95" s="14"/>
      <c r="IA95" s="14">
        <v>83</v>
      </c>
      <c r="IB95" s="14" t="s">
        <v>205</v>
      </c>
      <c r="IC95" s="14"/>
      <c r="ID95" s="14"/>
    </row>
    <row r="96" spans="1:239" s="13" customFormat="1" ht="31.5">
      <c r="A96" s="52">
        <v>84</v>
      </c>
      <c r="B96" s="62" t="s">
        <v>186</v>
      </c>
      <c r="C96" s="46" t="s">
        <v>397</v>
      </c>
      <c r="D96" s="47">
        <v>10</v>
      </c>
      <c r="E96" s="48" t="s">
        <v>83</v>
      </c>
      <c r="F96" s="49">
        <v>3932.18</v>
      </c>
      <c r="G96" s="53"/>
      <c r="H96" s="53"/>
      <c r="I96" s="54" t="s">
        <v>33</v>
      </c>
      <c r="J96" s="55">
        <f t="shared" si="4"/>
        <v>1</v>
      </c>
      <c r="K96" s="53" t="s">
        <v>34</v>
      </c>
      <c r="L96" s="53" t="s">
        <v>4</v>
      </c>
      <c r="M96" s="56"/>
      <c r="N96" s="57"/>
      <c r="O96" s="57"/>
      <c r="P96" s="58"/>
      <c r="Q96" s="57"/>
      <c r="R96" s="57"/>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0">
        <f t="shared" si="5"/>
        <v>39322</v>
      </c>
      <c r="BB96" s="59">
        <f t="shared" si="6"/>
        <v>39322</v>
      </c>
      <c r="BC96" s="51" t="str">
        <f t="shared" si="7"/>
        <v>INR  Thirty Nine Thousand Three Hundred &amp; Twenty Two  Only</v>
      </c>
      <c r="HZ96" s="14"/>
      <c r="IA96" s="14">
        <v>84</v>
      </c>
      <c r="IB96" s="14" t="s">
        <v>186</v>
      </c>
      <c r="IC96" s="14"/>
      <c r="ID96" s="14">
        <v>10</v>
      </c>
      <c r="IE96" s="13" t="s">
        <v>83</v>
      </c>
    </row>
    <row r="97" spans="1:238" s="13" customFormat="1" ht="63">
      <c r="A97" s="52">
        <v>85</v>
      </c>
      <c r="B97" s="62" t="s">
        <v>98</v>
      </c>
      <c r="C97" s="46" t="s">
        <v>398</v>
      </c>
      <c r="D97" s="64"/>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6"/>
      <c r="HZ97" s="14"/>
      <c r="IA97" s="14">
        <v>85</v>
      </c>
      <c r="IB97" s="14" t="s">
        <v>98</v>
      </c>
      <c r="IC97" s="14"/>
      <c r="ID97" s="14"/>
    </row>
    <row r="98" spans="1:239" s="13" customFormat="1" ht="15.75">
      <c r="A98" s="52">
        <v>86</v>
      </c>
      <c r="B98" s="62" t="s">
        <v>99</v>
      </c>
      <c r="C98" s="46" t="s">
        <v>399</v>
      </c>
      <c r="D98" s="47">
        <v>35</v>
      </c>
      <c r="E98" s="48" t="s">
        <v>83</v>
      </c>
      <c r="F98" s="49">
        <v>1231.26</v>
      </c>
      <c r="G98" s="53"/>
      <c r="H98" s="53"/>
      <c r="I98" s="54" t="s">
        <v>33</v>
      </c>
      <c r="J98" s="55">
        <f t="shared" si="4"/>
        <v>1</v>
      </c>
      <c r="K98" s="53" t="s">
        <v>34</v>
      </c>
      <c r="L98" s="53" t="s">
        <v>4</v>
      </c>
      <c r="M98" s="56"/>
      <c r="N98" s="57"/>
      <c r="O98" s="57"/>
      <c r="P98" s="58"/>
      <c r="Q98" s="57"/>
      <c r="R98" s="57"/>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0">
        <f t="shared" si="5"/>
        <v>43094</v>
      </c>
      <c r="BB98" s="59">
        <f t="shared" si="6"/>
        <v>43094</v>
      </c>
      <c r="BC98" s="51" t="str">
        <f t="shared" si="7"/>
        <v>INR  Forty Three Thousand  &amp;Ninety Four  Only</v>
      </c>
      <c r="HZ98" s="14"/>
      <c r="IA98" s="14">
        <v>86</v>
      </c>
      <c r="IB98" s="14" t="s">
        <v>99</v>
      </c>
      <c r="IC98" s="14"/>
      <c r="ID98" s="14">
        <v>35</v>
      </c>
      <c r="IE98" s="13" t="s">
        <v>83</v>
      </c>
    </row>
    <row r="99" spans="1:238" s="13" customFormat="1" ht="15.75">
      <c r="A99" s="52">
        <v>87</v>
      </c>
      <c r="B99" s="62" t="s">
        <v>63</v>
      </c>
      <c r="C99" s="46" t="s">
        <v>400</v>
      </c>
      <c r="D99" s="64"/>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6"/>
      <c r="HZ99" s="14"/>
      <c r="IA99" s="14">
        <v>87</v>
      </c>
      <c r="IB99" s="14" t="s">
        <v>63</v>
      </c>
      <c r="IC99" s="14"/>
      <c r="ID99" s="14"/>
    </row>
    <row r="100" spans="1:238" s="13" customFormat="1" ht="47.25">
      <c r="A100" s="52">
        <v>88</v>
      </c>
      <c r="B100" s="61" t="s">
        <v>64</v>
      </c>
      <c r="C100" s="46" t="s">
        <v>401</v>
      </c>
      <c r="D100" s="64"/>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6"/>
      <c r="HZ100" s="14"/>
      <c r="IA100" s="14">
        <v>88</v>
      </c>
      <c r="IB100" s="14" t="s">
        <v>64</v>
      </c>
      <c r="IC100" s="14"/>
      <c r="ID100" s="14"/>
    </row>
    <row r="101" spans="1:239" s="13" customFormat="1" ht="31.5">
      <c r="A101" s="52">
        <v>89</v>
      </c>
      <c r="B101" s="61" t="s">
        <v>65</v>
      </c>
      <c r="C101" s="46" t="s">
        <v>402</v>
      </c>
      <c r="D101" s="47">
        <v>1380</v>
      </c>
      <c r="E101" s="48" t="s">
        <v>84</v>
      </c>
      <c r="F101" s="49">
        <v>124.77</v>
      </c>
      <c r="G101" s="53"/>
      <c r="H101" s="53"/>
      <c r="I101" s="54" t="s">
        <v>33</v>
      </c>
      <c r="J101" s="55">
        <f t="shared" si="4"/>
        <v>1</v>
      </c>
      <c r="K101" s="53" t="s">
        <v>34</v>
      </c>
      <c r="L101" s="53" t="s">
        <v>4</v>
      </c>
      <c r="M101" s="56"/>
      <c r="N101" s="57"/>
      <c r="O101" s="57"/>
      <c r="P101" s="58"/>
      <c r="Q101" s="57"/>
      <c r="R101" s="57"/>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0">
        <f t="shared" si="5"/>
        <v>172183</v>
      </c>
      <c r="BB101" s="59">
        <f t="shared" si="6"/>
        <v>172183</v>
      </c>
      <c r="BC101" s="51" t="str">
        <f t="shared" si="7"/>
        <v>INR  One Lakh Seventy Two Thousand One Hundred &amp; Eighty Three  Only</v>
      </c>
      <c r="HZ101" s="14"/>
      <c r="IA101" s="14">
        <v>89</v>
      </c>
      <c r="IB101" s="14" t="s">
        <v>65</v>
      </c>
      <c r="IC101" s="14"/>
      <c r="ID101" s="14">
        <v>1380</v>
      </c>
      <c r="IE101" s="13" t="s">
        <v>84</v>
      </c>
    </row>
    <row r="102" spans="1:238" s="13" customFormat="1" ht="47.25">
      <c r="A102" s="52">
        <v>90</v>
      </c>
      <c r="B102" s="62" t="s">
        <v>206</v>
      </c>
      <c r="C102" s="46" t="s">
        <v>403</v>
      </c>
      <c r="D102" s="64"/>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6"/>
      <c r="HZ102" s="14"/>
      <c r="IA102" s="14">
        <v>90</v>
      </c>
      <c r="IB102" s="14" t="s">
        <v>206</v>
      </c>
      <c r="IC102" s="14"/>
      <c r="ID102" s="14"/>
    </row>
    <row r="103" spans="1:239" s="13" customFormat="1" ht="31.5">
      <c r="A103" s="52">
        <v>91</v>
      </c>
      <c r="B103" s="62" t="s">
        <v>207</v>
      </c>
      <c r="C103" s="46" t="s">
        <v>404</v>
      </c>
      <c r="D103" s="47">
        <v>470</v>
      </c>
      <c r="E103" s="48" t="s">
        <v>84</v>
      </c>
      <c r="F103" s="49">
        <v>137.79</v>
      </c>
      <c r="G103" s="53"/>
      <c r="H103" s="53"/>
      <c r="I103" s="54" t="s">
        <v>33</v>
      </c>
      <c r="J103" s="55">
        <f t="shared" si="4"/>
        <v>1</v>
      </c>
      <c r="K103" s="53" t="s">
        <v>34</v>
      </c>
      <c r="L103" s="53" t="s">
        <v>4</v>
      </c>
      <c r="M103" s="56"/>
      <c r="N103" s="57"/>
      <c r="O103" s="57"/>
      <c r="P103" s="58"/>
      <c r="Q103" s="57"/>
      <c r="R103" s="57"/>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0">
        <f t="shared" si="5"/>
        <v>64761</v>
      </c>
      <c r="BB103" s="59">
        <f t="shared" si="6"/>
        <v>64761</v>
      </c>
      <c r="BC103" s="51" t="str">
        <f t="shared" si="7"/>
        <v>INR  Sixty Four Thousand Seven Hundred &amp; Sixty One  Only</v>
      </c>
      <c r="HZ103" s="14"/>
      <c r="IA103" s="14">
        <v>91</v>
      </c>
      <c r="IB103" s="14" t="s">
        <v>207</v>
      </c>
      <c r="IC103" s="14"/>
      <c r="ID103" s="14">
        <v>470</v>
      </c>
      <c r="IE103" s="13" t="s">
        <v>84</v>
      </c>
    </row>
    <row r="104" spans="1:238" s="13" customFormat="1" ht="15.75">
      <c r="A104" s="52">
        <v>92</v>
      </c>
      <c r="B104" s="62" t="s">
        <v>66</v>
      </c>
      <c r="C104" s="46" t="s">
        <v>405</v>
      </c>
      <c r="D104" s="64"/>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6"/>
      <c r="HZ104" s="14"/>
      <c r="IA104" s="14">
        <v>92</v>
      </c>
      <c r="IB104" s="14" t="s">
        <v>66</v>
      </c>
      <c r="IC104" s="14"/>
      <c r="ID104" s="14"/>
    </row>
    <row r="105" spans="1:238" s="13" customFormat="1" ht="47.25">
      <c r="A105" s="52">
        <v>93</v>
      </c>
      <c r="B105" s="62" t="s">
        <v>208</v>
      </c>
      <c r="C105" s="46" t="s">
        <v>406</v>
      </c>
      <c r="D105" s="64"/>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6"/>
      <c r="HZ105" s="14"/>
      <c r="IA105" s="14">
        <v>93</v>
      </c>
      <c r="IB105" s="14" t="s">
        <v>208</v>
      </c>
      <c r="IC105" s="14"/>
      <c r="ID105" s="14"/>
    </row>
    <row r="106" spans="1:239" s="13" customFormat="1" ht="31.5">
      <c r="A106" s="52">
        <v>94</v>
      </c>
      <c r="B106" s="62" t="s">
        <v>209</v>
      </c>
      <c r="C106" s="46" t="s">
        <v>407</v>
      </c>
      <c r="D106" s="47">
        <v>5</v>
      </c>
      <c r="E106" s="48" t="s">
        <v>83</v>
      </c>
      <c r="F106" s="49">
        <v>787.55</v>
      </c>
      <c r="G106" s="53"/>
      <c r="H106" s="53"/>
      <c r="I106" s="54" t="s">
        <v>33</v>
      </c>
      <c r="J106" s="55">
        <f t="shared" si="4"/>
        <v>1</v>
      </c>
      <c r="K106" s="53" t="s">
        <v>34</v>
      </c>
      <c r="L106" s="53" t="s">
        <v>4</v>
      </c>
      <c r="M106" s="56"/>
      <c r="N106" s="57"/>
      <c r="O106" s="57"/>
      <c r="P106" s="58"/>
      <c r="Q106" s="57"/>
      <c r="R106" s="57"/>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0">
        <f t="shared" si="5"/>
        <v>3938</v>
      </c>
      <c r="BB106" s="59">
        <f t="shared" si="6"/>
        <v>3938</v>
      </c>
      <c r="BC106" s="51" t="str">
        <f t="shared" si="7"/>
        <v>INR  Three Thousand Nine Hundred &amp; Thirty Eight  Only</v>
      </c>
      <c r="HZ106" s="14"/>
      <c r="IA106" s="14">
        <v>94</v>
      </c>
      <c r="IB106" s="14" t="s">
        <v>209</v>
      </c>
      <c r="IC106" s="14"/>
      <c r="ID106" s="14">
        <v>5</v>
      </c>
      <c r="IE106" s="13" t="s">
        <v>83</v>
      </c>
    </row>
    <row r="107" spans="1:238" s="13" customFormat="1" ht="63">
      <c r="A107" s="52">
        <v>95</v>
      </c>
      <c r="B107" s="62" t="s">
        <v>103</v>
      </c>
      <c r="C107" s="46" t="s">
        <v>408</v>
      </c>
      <c r="D107" s="64"/>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6"/>
      <c r="HZ107" s="14"/>
      <c r="IA107" s="14">
        <v>95</v>
      </c>
      <c r="IB107" s="14" t="s">
        <v>103</v>
      </c>
      <c r="IC107" s="14"/>
      <c r="ID107" s="14"/>
    </row>
    <row r="108" spans="1:239" s="13" customFormat="1" ht="31.5">
      <c r="A108" s="52">
        <v>96</v>
      </c>
      <c r="B108" s="62" t="s">
        <v>104</v>
      </c>
      <c r="C108" s="46" t="s">
        <v>409</v>
      </c>
      <c r="D108" s="47">
        <v>80</v>
      </c>
      <c r="E108" s="48" t="s">
        <v>83</v>
      </c>
      <c r="F108" s="49">
        <v>477.86</v>
      </c>
      <c r="G108" s="53"/>
      <c r="H108" s="53"/>
      <c r="I108" s="54" t="s">
        <v>33</v>
      </c>
      <c r="J108" s="55">
        <f t="shared" si="4"/>
        <v>1</v>
      </c>
      <c r="K108" s="53" t="s">
        <v>34</v>
      </c>
      <c r="L108" s="53" t="s">
        <v>4</v>
      </c>
      <c r="M108" s="56"/>
      <c r="N108" s="57"/>
      <c r="O108" s="57"/>
      <c r="P108" s="58"/>
      <c r="Q108" s="57"/>
      <c r="R108" s="57"/>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0">
        <f t="shared" si="5"/>
        <v>38229</v>
      </c>
      <c r="BB108" s="59">
        <f t="shared" si="6"/>
        <v>38229</v>
      </c>
      <c r="BC108" s="51" t="str">
        <f t="shared" si="7"/>
        <v>INR  Thirty Eight Thousand Two Hundred &amp; Twenty Nine  Only</v>
      </c>
      <c r="HZ108" s="14"/>
      <c r="IA108" s="14">
        <v>96</v>
      </c>
      <c r="IB108" s="14" t="s">
        <v>104</v>
      </c>
      <c r="IC108" s="14"/>
      <c r="ID108" s="14">
        <v>80</v>
      </c>
      <c r="IE108" s="13" t="s">
        <v>83</v>
      </c>
    </row>
    <row r="109" spans="1:238" s="13" customFormat="1" ht="47.25">
      <c r="A109" s="52">
        <v>97</v>
      </c>
      <c r="B109" s="62" t="s">
        <v>105</v>
      </c>
      <c r="C109" s="46" t="s">
        <v>410</v>
      </c>
      <c r="D109" s="64"/>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6"/>
      <c r="HZ109" s="14"/>
      <c r="IA109" s="14">
        <v>97</v>
      </c>
      <c r="IB109" s="14" t="s">
        <v>105</v>
      </c>
      <c r="IC109" s="14"/>
      <c r="ID109" s="14"/>
    </row>
    <row r="110" spans="1:239" s="13" customFormat="1" ht="15.75">
      <c r="A110" s="52">
        <v>98</v>
      </c>
      <c r="B110" s="62" t="s">
        <v>106</v>
      </c>
      <c r="C110" s="46" t="s">
        <v>411</v>
      </c>
      <c r="D110" s="47">
        <v>2</v>
      </c>
      <c r="E110" s="48" t="s">
        <v>83</v>
      </c>
      <c r="F110" s="49">
        <v>500.44</v>
      </c>
      <c r="G110" s="53"/>
      <c r="H110" s="53"/>
      <c r="I110" s="54" t="s">
        <v>33</v>
      </c>
      <c r="J110" s="55">
        <f t="shared" si="4"/>
        <v>1</v>
      </c>
      <c r="K110" s="53" t="s">
        <v>34</v>
      </c>
      <c r="L110" s="53" t="s">
        <v>4</v>
      </c>
      <c r="M110" s="56"/>
      <c r="N110" s="57"/>
      <c r="O110" s="57"/>
      <c r="P110" s="58"/>
      <c r="Q110" s="57"/>
      <c r="R110" s="57"/>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0">
        <f t="shared" si="5"/>
        <v>1001</v>
      </c>
      <c r="BB110" s="59">
        <f t="shared" si="6"/>
        <v>1001</v>
      </c>
      <c r="BC110" s="51" t="str">
        <f t="shared" si="7"/>
        <v>INR  One Thousand  &amp;One  Only</v>
      </c>
      <c r="HZ110" s="14"/>
      <c r="IA110" s="14">
        <v>98</v>
      </c>
      <c r="IB110" s="14" t="s">
        <v>106</v>
      </c>
      <c r="IC110" s="14"/>
      <c r="ID110" s="14">
        <v>2</v>
      </c>
      <c r="IE110" s="13" t="s">
        <v>83</v>
      </c>
    </row>
    <row r="111" spans="1:238" s="13" customFormat="1" ht="31.5">
      <c r="A111" s="52">
        <v>99</v>
      </c>
      <c r="B111" s="62" t="s">
        <v>210</v>
      </c>
      <c r="C111" s="46" t="s">
        <v>412</v>
      </c>
      <c r="D111" s="64"/>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6"/>
      <c r="HZ111" s="14"/>
      <c r="IA111" s="14">
        <v>99</v>
      </c>
      <c r="IB111" s="14" t="s">
        <v>210</v>
      </c>
      <c r="IC111" s="14"/>
      <c r="ID111" s="14"/>
    </row>
    <row r="112" spans="1:239" s="13" customFormat="1" ht="31.5">
      <c r="A112" s="52">
        <v>100</v>
      </c>
      <c r="B112" s="62" t="s">
        <v>211</v>
      </c>
      <c r="C112" s="46" t="s">
        <v>413</v>
      </c>
      <c r="D112" s="47">
        <v>40</v>
      </c>
      <c r="E112" s="48" t="s">
        <v>86</v>
      </c>
      <c r="F112" s="49">
        <v>69.71</v>
      </c>
      <c r="G112" s="53"/>
      <c r="H112" s="53"/>
      <c r="I112" s="54" t="s">
        <v>33</v>
      </c>
      <c r="J112" s="55">
        <f t="shared" si="4"/>
        <v>1</v>
      </c>
      <c r="K112" s="53" t="s">
        <v>34</v>
      </c>
      <c r="L112" s="53" t="s">
        <v>4</v>
      </c>
      <c r="M112" s="56"/>
      <c r="N112" s="57"/>
      <c r="O112" s="57"/>
      <c r="P112" s="58"/>
      <c r="Q112" s="57"/>
      <c r="R112" s="57"/>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0">
        <f t="shared" si="5"/>
        <v>2788</v>
      </c>
      <c r="BB112" s="59">
        <f t="shared" si="6"/>
        <v>2788</v>
      </c>
      <c r="BC112" s="51" t="str">
        <f t="shared" si="7"/>
        <v>INR  Two Thousand Seven Hundred &amp; Eighty Eight  Only</v>
      </c>
      <c r="HZ112" s="14"/>
      <c r="IA112" s="14">
        <v>100</v>
      </c>
      <c r="IB112" s="14" t="s">
        <v>211</v>
      </c>
      <c r="IC112" s="14"/>
      <c r="ID112" s="14">
        <v>40</v>
      </c>
      <c r="IE112" s="13" t="s">
        <v>86</v>
      </c>
    </row>
    <row r="113" spans="1:239" s="13" customFormat="1" ht="110.25">
      <c r="A113" s="52">
        <v>101</v>
      </c>
      <c r="B113" s="62" t="s">
        <v>212</v>
      </c>
      <c r="C113" s="46" t="s">
        <v>414</v>
      </c>
      <c r="D113" s="47">
        <v>14</v>
      </c>
      <c r="E113" s="48" t="s">
        <v>83</v>
      </c>
      <c r="F113" s="49">
        <v>820.34</v>
      </c>
      <c r="G113" s="53"/>
      <c r="H113" s="53"/>
      <c r="I113" s="54" t="s">
        <v>33</v>
      </c>
      <c r="J113" s="55">
        <f t="shared" si="4"/>
        <v>1</v>
      </c>
      <c r="K113" s="53" t="s">
        <v>34</v>
      </c>
      <c r="L113" s="53" t="s">
        <v>4</v>
      </c>
      <c r="M113" s="56"/>
      <c r="N113" s="57"/>
      <c r="O113" s="57"/>
      <c r="P113" s="58"/>
      <c r="Q113" s="57"/>
      <c r="R113" s="57"/>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0">
        <f t="shared" si="5"/>
        <v>11485</v>
      </c>
      <c r="BB113" s="59">
        <f t="shared" si="6"/>
        <v>11485</v>
      </c>
      <c r="BC113" s="51" t="str">
        <f t="shared" si="7"/>
        <v>INR  Eleven Thousand Four Hundred &amp; Eighty Five  Only</v>
      </c>
      <c r="HZ113" s="14"/>
      <c r="IA113" s="14">
        <v>101</v>
      </c>
      <c r="IB113" s="14" t="s">
        <v>212</v>
      </c>
      <c r="IC113" s="14"/>
      <c r="ID113" s="14">
        <v>14</v>
      </c>
      <c r="IE113" s="13" t="s">
        <v>83</v>
      </c>
    </row>
    <row r="114" spans="1:238" s="13" customFormat="1" ht="173.25">
      <c r="A114" s="52">
        <v>102</v>
      </c>
      <c r="B114" s="62" t="s">
        <v>213</v>
      </c>
      <c r="C114" s="46" t="s">
        <v>415</v>
      </c>
      <c r="D114" s="64"/>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6"/>
      <c r="HZ114" s="14"/>
      <c r="IA114" s="14">
        <v>102</v>
      </c>
      <c r="IB114" s="14" t="s">
        <v>213</v>
      </c>
      <c r="IC114" s="14"/>
      <c r="ID114" s="14"/>
    </row>
    <row r="115" spans="1:238" s="13" customFormat="1" ht="15.75">
      <c r="A115" s="52">
        <v>103</v>
      </c>
      <c r="B115" s="62" t="s">
        <v>100</v>
      </c>
      <c r="C115" s="46" t="s">
        <v>416</v>
      </c>
      <c r="D115" s="64"/>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6"/>
      <c r="HZ115" s="14"/>
      <c r="IA115" s="14">
        <v>103</v>
      </c>
      <c r="IB115" s="14" t="s">
        <v>100</v>
      </c>
      <c r="IC115" s="14"/>
      <c r="ID115" s="14"/>
    </row>
    <row r="116" spans="1:239" s="13" customFormat="1" ht="31.5">
      <c r="A116" s="52">
        <v>104</v>
      </c>
      <c r="B116" s="62" t="s">
        <v>101</v>
      </c>
      <c r="C116" s="46" t="s">
        <v>417</v>
      </c>
      <c r="D116" s="47">
        <v>138</v>
      </c>
      <c r="E116" s="48" t="s">
        <v>83</v>
      </c>
      <c r="F116" s="49">
        <v>1128.1</v>
      </c>
      <c r="G116" s="53"/>
      <c r="H116" s="53"/>
      <c r="I116" s="54" t="s">
        <v>33</v>
      </c>
      <c r="J116" s="55">
        <f t="shared" si="4"/>
        <v>1</v>
      </c>
      <c r="K116" s="53" t="s">
        <v>34</v>
      </c>
      <c r="L116" s="53" t="s">
        <v>4</v>
      </c>
      <c r="M116" s="56"/>
      <c r="N116" s="57"/>
      <c r="O116" s="57"/>
      <c r="P116" s="58"/>
      <c r="Q116" s="57"/>
      <c r="R116" s="57"/>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0">
        <f t="shared" si="5"/>
        <v>155678</v>
      </c>
      <c r="BB116" s="59">
        <f t="shared" si="6"/>
        <v>155678</v>
      </c>
      <c r="BC116" s="51" t="str">
        <f t="shared" si="7"/>
        <v>INR  One Lakh Fifty Five Thousand Six Hundred &amp; Seventy Eight  Only</v>
      </c>
      <c r="HZ116" s="14"/>
      <c r="IA116" s="14">
        <v>104</v>
      </c>
      <c r="IB116" s="14" t="s">
        <v>101</v>
      </c>
      <c r="IC116" s="14"/>
      <c r="ID116" s="14">
        <v>138</v>
      </c>
      <c r="IE116" s="13" t="s">
        <v>83</v>
      </c>
    </row>
    <row r="117" spans="1:238" s="13" customFormat="1" ht="110.25">
      <c r="A117" s="52">
        <v>105</v>
      </c>
      <c r="B117" s="62" t="s">
        <v>102</v>
      </c>
      <c r="C117" s="46" t="s">
        <v>418</v>
      </c>
      <c r="D117" s="64"/>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6"/>
      <c r="HZ117" s="14"/>
      <c r="IA117" s="14">
        <v>105</v>
      </c>
      <c r="IB117" s="14" t="s">
        <v>102</v>
      </c>
      <c r="IC117" s="14"/>
      <c r="ID117" s="14"/>
    </row>
    <row r="118" spans="1:239" s="13" customFormat="1" ht="31.5">
      <c r="A118" s="52">
        <v>106</v>
      </c>
      <c r="B118" s="62" t="s">
        <v>67</v>
      </c>
      <c r="C118" s="46" t="s">
        <v>419</v>
      </c>
      <c r="D118" s="47">
        <v>17</v>
      </c>
      <c r="E118" s="48" t="s">
        <v>83</v>
      </c>
      <c r="F118" s="49">
        <v>1285.84</v>
      </c>
      <c r="G118" s="53"/>
      <c r="H118" s="53"/>
      <c r="I118" s="54" t="s">
        <v>33</v>
      </c>
      <c r="J118" s="55">
        <f t="shared" si="4"/>
        <v>1</v>
      </c>
      <c r="K118" s="53" t="s">
        <v>34</v>
      </c>
      <c r="L118" s="53" t="s">
        <v>4</v>
      </c>
      <c r="M118" s="56"/>
      <c r="N118" s="57"/>
      <c r="O118" s="57"/>
      <c r="P118" s="58"/>
      <c r="Q118" s="57"/>
      <c r="R118" s="57"/>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0">
        <f t="shared" si="5"/>
        <v>21859</v>
      </c>
      <c r="BB118" s="59">
        <f t="shared" si="6"/>
        <v>21859</v>
      </c>
      <c r="BC118" s="51" t="str">
        <f t="shared" si="7"/>
        <v>INR  Twenty One Thousand Eight Hundred &amp; Fifty Nine  Only</v>
      </c>
      <c r="HZ118" s="14"/>
      <c r="IA118" s="14">
        <v>106</v>
      </c>
      <c r="IB118" s="14" t="s">
        <v>67</v>
      </c>
      <c r="IC118" s="14"/>
      <c r="ID118" s="14">
        <v>17</v>
      </c>
      <c r="IE118" s="13" t="s">
        <v>83</v>
      </c>
    </row>
    <row r="119" spans="1:238" s="13" customFormat="1" ht="15.75">
      <c r="A119" s="52">
        <v>107</v>
      </c>
      <c r="B119" s="62" t="s">
        <v>68</v>
      </c>
      <c r="C119" s="46" t="s">
        <v>420</v>
      </c>
      <c r="D119" s="64"/>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6"/>
      <c r="HZ119" s="14"/>
      <c r="IA119" s="14">
        <v>107</v>
      </c>
      <c r="IB119" s="14" t="s">
        <v>68</v>
      </c>
      <c r="IC119" s="14"/>
      <c r="ID119" s="14"/>
    </row>
    <row r="120" spans="1:238" s="13" customFormat="1" ht="126">
      <c r="A120" s="52">
        <v>108</v>
      </c>
      <c r="B120" s="62" t="s">
        <v>214</v>
      </c>
      <c r="C120" s="46" t="s">
        <v>421</v>
      </c>
      <c r="D120" s="64"/>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6"/>
      <c r="HZ120" s="14"/>
      <c r="IA120" s="14">
        <v>108</v>
      </c>
      <c r="IB120" s="14" t="s">
        <v>214</v>
      </c>
      <c r="IC120" s="14"/>
      <c r="ID120" s="14"/>
    </row>
    <row r="121" spans="1:239" s="13" customFormat="1" ht="31.5">
      <c r="A121" s="52">
        <v>109</v>
      </c>
      <c r="B121" s="62" t="s">
        <v>215</v>
      </c>
      <c r="C121" s="46" t="s">
        <v>422</v>
      </c>
      <c r="D121" s="47">
        <v>15</v>
      </c>
      <c r="E121" s="48" t="s">
        <v>83</v>
      </c>
      <c r="F121" s="49">
        <v>857.52</v>
      </c>
      <c r="G121" s="53"/>
      <c r="H121" s="53"/>
      <c r="I121" s="54" t="s">
        <v>33</v>
      </c>
      <c r="J121" s="55">
        <f t="shared" si="4"/>
        <v>1</v>
      </c>
      <c r="K121" s="53" t="s">
        <v>34</v>
      </c>
      <c r="L121" s="53" t="s">
        <v>4</v>
      </c>
      <c r="M121" s="56"/>
      <c r="N121" s="57"/>
      <c r="O121" s="57"/>
      <c r="P121" s="58"/>
      <c r="Q121" s="57"/>
      <c r="R121" s="57"/>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0">
        <f t="shared" si="5"/>
        <v>12863</v>
      </c>
      <c r="BB121" s="59">
        <f t="shared" si="6"/>
        <v>12863</v>
      </c>
      <c r="BC121" s="51" t="str">
        <f t="shared" si="7"/>
        <v>INR  Twelve Thousand Eight Hundred &amp; Sixty Three  Only</v>
      </c>
      <c r="HZ121" s="14"/>
      <c r="IA121" s="14">
        <v>109</v>
      </c>
      <c r="IB121" s="14" t="s">
        <v>215</v>
      </c>
      <c r="IC121" s="14"/>
      <c r="ID121" s="14">
        <v>15</v>
      </c>
      <c r="IE121" s="13" t="s">
        <v>83</v>
      </c>
    </row>
    <row r="122" spans="1:239" s="13" customFormat="1" ht="31.5">
      <c r="A122" s="52">
        <v>110</v>
      </c>
      <c r="B122" s="62" t="s">
        <v>216</v>
      </c>
      <c r="C122" s="46" t="s">
        <v>423</v>
      </c>
      <c r="D122" s="47">
        <v>12.3</v>
      </c>
      <c r="E122" s="48" t="s">
        <v>86</v>
      </c>
      <c r="F122" s="49">
        <v>143.49</v>
      </c>
      <c r="G122" s="53"/>
      <c r="H122" s="53"/>
      <c r="I122" s="54" t="s">
        <v>33</v>
      </c>
      <c r="J122" s="55">
        <f t="shared" si="4"/>
        <v>1</v>
      </c>
      <c r="K122" s="53" t="s">
        <v>34</v>
      </c>
      <c r="L122" s="53" t="s">
        <v>4</v>
      </c>
      <c r="M122" s="56"/>
      <c r="N122" s="57"/>
      <c r="O122" s="57"/>
      <c r="P122" s="58"/>
      <c r="Q122" s="57"/>
      <c r="R122" s="57"/>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0">
        <f t="shared" si="5"/>
        <v>1765</v>
      </c>
      <c r="BB122" s="59">
        <f t="shared" si="6"/>
        <v>1765</v>
      </c>
      <c r="BC122" s="51" t="str">
        <f t="shared" si="7"/>
        <v>INR  One Thousand Seven Hundred &amp; Sixty Five  Only</v>
      </c>
      <c r="HZ122" s="14"/>
      <c r="IA122" s="14">
        <v>110</v>
      </c>
      <c r="IB122" s="14" t="s">
        <v>216</v>
      </c>
      <c r="IC122" s="14"/>
      <c r="ID122" s="14">
        <v>12.3</v>
      </c>
      <c r="IE122" s="13" t="s">
        <v>86</v>
      </c>
    </row>
    <row r="123" spans="1:238" s="13" customFormat="1" ht="63">
      <c r="A123" s="52">
        <v>111</v>
      </c>
      <c r="B123" s="62" t="s">
        <v>107</v>
      </c>
      <c r="C123" s="46" t="s">
        <v>424</v>
      </c>
      <c r="D123" s="64"/>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6"/>
      <c r="HZ123" s="14"/>
      <c r="IA123" s="14">
        <v>111</v>
      </c>
      <c r="IB123" s="14" t="s">
        <v>107</v>
      </c>
      <c r="IC123" s="14"/>
      <c r="ID123" s="14"/>
    </row>
    <row r="124" spans="1:239" s="13" customFormat="1" ht="31.5">
      <c r="A124" s="52">
        <v>112</v>
      </c>
      <c r="B124" s="62" t="s">
        <v>108</v>
      </c>
      <c r="C124" s="46" t="s">
        <v>425</v>
      </c>
      <c r="D124" s="47">
        <v>60</v>
      </c>
      <c r="E124" s="48" t="s">
        <v>86</v>
      </c>
      <c r="F124" s="49">
        <v>228.15</v>
      </c>
      <c r="G124" s="53"/>
      <c r="H124" s="53"/>
      <c r="I124" s="54" t="s">
        <v>33</v>
      </c>
      <c r="J124" s="55">
        <f t="shared" si="4"/>
        <v>1</v>
      </c>
      <c r="K124" s="53" t="s">
        <v>34</v>
      </c>
      <c r="L124" s="53" t="s">
        <v>4</v>
      </c>
      <c r="M124" s="56"/>
      <c r="N124" s="57"/>
      <c r="O124" s="57"/>
      <c r="P124" s="58"/>
      <c r="Q124" s="57"/>
      <c r="R124" s="57"/>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0">
        <f t="shared" si="5"/>
        <v>13689</v>
      </c>
      <c r="BB124" s="59">
        <f t="shared" si="6"/>
        <v>13689</v>
      </c>
      <c r="BC124" s="51" t="str">
        <f t="shared" si="7"/>
        <v>INR  Thirteen Thousand Six Hundred &amp; Eighty Nine  Only</v>
      </c>
      <c r="HZ124" s="14"/>
      <c r="IA124" s="14">
        <v>112</v>
      </c>
      <c r="IB124" s="14" t="s">
        <v>108</v>
      </c>
      <c r="IC124" s="14"/>
      <c r="ID124" s="14">
        <v>60</v>
      </c>
      <c r="IE124" s="13" t="s">
        <v>86</v>
      </c>
    </row>
    <row r="125" spans="1:239" s="13" customFormat="1" ht="94.5">
      <c r="A125" s="52">
        <v>113</v>
      </c>
      <c r="B125" s="62" t="s">
        <v>109</v>
      </c>
      <c r="C125" s="46" t="s">
        <v>426</v>
      </c>
      <c r="D125" s="47">
        <v>6</v>
      </c>
      <c r="E125" s="48" t="s">
        <v>85</v>
      </c>
      <c r="F125" s="49">
        <v>233.76</v>
      </c>
      <c r="G125" s="53"/>
      <c r="H125" s="53"/>
      <c r="I125" s="54" t="s">
        <v>33</v>
      </c>
      <c r="J125" s="55">
        <f t="shared" si="4"/>
        <v>1</v>
      </c>
      <c r="K125" s="53" t="s">
        <v>34</v>
      </c>
      <c r="L125" s="53" t="s">
        <v>4</v>
      </c>
      <c r="M125" s="56"/>
      <c r="N125" s="57"/>
      <c r="O125" s="57"/>
      <c r="P125" s="58"/>
      <c r="Q125" s="57"/>
      <c r="R125" s="57"/>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0">
        <f t="shared" si="5"/>
        <v>1403</v>
      </c>
      <c r="BB125" s="59">
        <f t="shared" si="6"/>
        <v>1403</v>
      </c>
      <c r="BC125" s="51" t="str">
        <f t="shared" si="7"/>
        <v>INR  One Thousand Four Hundred &amp; Three  Only</v>
      </c>
      <c r="HZ125" s="14"/>
      <c r="IA125" s="14">
        <v>113</v>
      </c>
      <c r="IB125" s="14" t="s">
        <v>109</v>
      </c>
      <c r="IC125" s="14"/>
      <c r="ID125" s="14">
        <v>6</v>
      </c>
      <c r="IE125" s="13" t="s">
        <v>85</v>
      </c>
    </row>
    <row r="126" spans="1:238" s="13" customFormat="1" ht="78.75">
      <c r="A126" s="52">
        <v>114</v>
      </c>
      <c r="B126" s="62" t="s">
        <v>217</v>
      </c>
      <c r="C126" s="46" t="s">
        <v>427</v>
      </c>
      <c r="D126" s="64"/>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6"/>
      <c r="HZ126" s="14"/>
      <c r="IA126" s="14">
        <v>114</v>
      </c>
      <c r="IB126" s="14" t="s">
        <v>217</v>
      </c>
      <c r="IC126" s="14"/>
      <c r="ID126" s="14"/>
    </row>
    <row r="127" spans="1:239" s="13" customFormat="1" ht="15.75">
      <c r="A127" s="52">
        <v>115</v>
      </c>
      <c r="B127" s="62" t="s">
        <v>218</v>
      </c>
      <c r="C127" s="46" t="s">
        <v>428</v>
      </c>
      <c r="D127" s="47">
        <v>8</v>
      </c>
      <c r="E127" s="48" t="s">
        <v>85</v>
      </c>
      <c r="F127" s="49">
        <v>270.45</v>
      </c>
      <c r="G127" s="53"/>
      <c r="H127" s="53"/>
      <c r="I127" s="54" t="s">
        <v>33</v>
      </c>
      <c r="J127" s="55">
        <f t="shared" si="4"/>
        <v>1</v>
      </c>
      <c r="K127" s="53" t="s">
        <v>34</v>
      </c>
      <c r="L127" s="53" t="s">
        <v>4</v>
      </c>
      <c r="M127" s="56"/>
      <c r="N127" s="57"/>
      <c r="O127" s="57"/>
      <c r="P127" s="58"/>
      <c r="Q127" s="57"/>
      <c r="R127" s="57"/>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0">
        <f t="shared" si="5"/>
        <v>2164</v>
      </c>
      <c r="BB127" s="59">
        <f t="shared" si="6"/>
        <v>2164</v>
      </c>
      <c r="BC127" s="51" t="str">
        <f t="shared" si="7"/>
        <v>INR  Two Thousand One Hundred &amp; Sixty Four  Only</v>
      </c>
      <c r="HZ127" s="14"/>
      <c r="IA127" s="14">
        <v>115</v>
      </c>
      <c r="IB127" s="14" t="s">
        <v>218</v>
      </c>
      <c r="IC127" s="14"/>
      <c r="ID127" s="14">
        <v>8</v>
      </c>
      <c r="IE127" s="13" t="s">
        <v>85</v>
      </c>
    </row>
    <row r="128" spans="1:238" s="13" customFormat="1" ht="63">
      <c r="A128" s="52">
        <v>116</v>
      </c>
      <c r="B128" s="62" t="s">
        <v>110</v>
      </c>
      <c r="C128" s="46" t="s">
        <v>429</v>
      </c>
      <c r="D128" s="64"/>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6"/>
      <c r="HZ128" s="14"/>
      <c r="IA128" s="14">
        <v>116</v>
      </c>
      <c r="IB128" s="14" t="s">
        <v>110</v>
      </c>
      <c r="IC128" s="14"/>
      <c r="ID128" s="14"/>
    </row>
    <row r="129" spans="1:239" s="13" customFormat="1" ht="31.5">
      <c r="A129" s="52">
        <v>117</v>
      </c>
      <c r="B129" s="62" t="s">
        <v>111</v>
      </c>
      <c r="C129" s="46" t="s">
        <v>430</v>
      </c>
      <c r="D129" s="47">
        <v>8</v>
      </c>
      <c r="E129" s="48" t="s">
        <v>86</v>
      </c>
      <c r="F129" s="49">
        <v>280.36</v>
      </c>
      <c r="G129" s="53"/>
      <c r="H129" s="53"/>
      <c r="I129" s="54" t="s">
        <v>33</v>
      </c>
      <c r="J129" s="55">
        <f t="shared" si="4"/>
        <v>1</v>
      </c>
      <c r="K129" s="53" t="s">
        <v>34</v>
      </c>
      <c r="L129" s="53" t="s">
        <v>4</v>
      </c>
      <c r="M129" s="56"/>
      <c r="N129" s="57"/>
      <c r="O129" s="57"/>
      <c r="P129" s="58"/>
      <c r="Q129" s="57"/>
      <c r="R129" s="57"/>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0">
        <f t="shared" si="5"/>
        <v>2243</v>
      </c>
      <c r="BB129" s="59">
        <f t="shared" si="6"/>
        <v>2243</v>
      </c>
      <c r="BC129" s="51" t="str">
        <f t="shared" si="7"/>
        <v>INR  Two Thousand Two Hundred &amp; Forty Three  Only</v>
      </c>
      <c r="HZ129" s="14"/>
      <c r="IA129" s="14">
        <v>117</v>
      </c>
      <c r="IB129" s="14" t="s">
        <v>111</v>
      </c>
      <c r="IC129" s="14"/>
      <c r="ID129" s="14">
        <v>8</v>
      </c>
      <c r="IE129" s="13" t="s">
        <v>86</v>
      </c>
    </row>
    <row r="130" spans="1:238" s="13" customFormat="1" ht="63">
      <c r="A130" s="52">
        <v>118</v>
      </c>
      <c r="B130" s="62" t="s">
        <v>219</v>
      </c>
      <c r="C130" s="46" t="s">
        <v>431</v>
      </c>
      <c r="D130" s="64"/>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6"/>
      <c r="HZ130" s="14"/>
      <c r="IA130" s="14">
        <v>118</v>
      </c>
      <c r="IB130" s="14" t="s">
        <v>219</v>
      </c>
      <c r="IC130" s="14"/>
      <c r="ID130" s="14"/>
    </row>
    <row r="131" spans="1:238" s="13" customFormat="1" ht="15.75">
      <c r="A131" s="52">
        <v>119</v>
      </c>
      <c r="B131" s="62" t="s">
        <v>220</v>
      </c>
      <c r="C131" s="46" t="s">
        <v>432</v>
      </c>
      <c r="D131" s="64"/>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6"/>
      <c r="HZ131" s="14"/>
      <c r="IA131" s="14">
        <v>119</v>
      </c>
      <c r="IB131" s="14" t="s">
        <v>220</v>
      </c>
      <c r="IC131" s="14"/>
      <c r="ID131" s="14"/>
    </row>
    <row r="132" spans="1:239" s="13" customFormat="1" ht="15.75">
      <c r="A132" s="52">
        <v>120</v>
      </c>
      <c r="B132" s="62" t="s">
        <v>221</v>
      </c>
      <c r="C132" s="46" t="s">
        <v>433</v>
      </c>
      <c r="D132" s="47">
        <v>3</v>
      </c>
      <c r="E132" s="48" t="s">
        <v>85</v>
      </c>
      <c r="F132" s="49">
        <v>115.74</v>
      </c>
      <c r="G132" s="53"/>
      <c r="H132" s="53"/>
      <c r="I132" s="54" t="s">
        <v>33</v>
      </c>
      <c r="J132" s="55">
        <f t="shared" si="4"/>
        <v>1</v>
      </c>
      <c r="K132" s="53" t="s">
        <v>34</v>
      </c>
      <c r="L132" s="53" t="s">
        <v>4</v>
      </c>
      <c r="M132" s="56"/>
      <c r="N132" s="57"/>
      <c r="O132" s="57"/>
      <c r="P132" s="58"/>
      <c r="Q132" s="57"/>
      <c r="R132" s="57"/>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0">
        <f t="shared" si="5"/>
        <v>347</v>
      </c>
      <c r="BB132" s="59">
        <f t="shared" si="6"/>
        <v>347</v>
      </c>
      <c r="BC132" s="51" t="str">
        <f t="shared" si="7"/>
        <v>INR  Three Hundred &amp; Forty Seven  Only</v>
      </c>
      <c r="HZ132" s="14"/>
      <c r="IA132" s="14">
        <v>120</v>
      </c>
      <c r="IB132" s="14" t="s">
        <v>221</v>
      </c>
      <c r="IC132" s="14"/>
      <c r="ID132" s="14">
        <v>3</v>
      </c>
      <c r="IE132" s="13" t="s">
        <v>85</v>
      </c>
    </row>
    <row r="133" spans="1:238" s="13" customFormat="1" ht="15.75">
      <c r="A133" s="52">
        <v>121</v>
      </c>
      <c r="B133" s="62" t="s">
        <v>112</v>
      </c>
      <c r="C133" s="46" t="s">
        <v>434</v>
      </c>
      <c r="D133" s="64"/>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6"/>
      <c r="HZ133" s="14"/>
      <c r="IA133" s="14">
        <v>121</v>
      </c>
      <c r="IB133" s="14" t="s">
        <v>112</v>
      </c>
      <c r="IC133" s="14"/>
      <c r="ID133" s="14"/>
    </row>
    <row r="134" spans="1:239" s="13" customFormat="1" ht="15.75">
      <c r="A134" s="52">
        <v>122</v>
      </c>
      <c r="B134" s="62" t="s">
        <v>113</v>
      </c>
      <c r="C134" s="46" t="s">
        <v>435</v>
      </c>
      <c r="D134" s="47">
        <v>3</v>
      </c>
      <c r="E134" s="48" t="s">
        <v>85</v>
      </c>
      <c r="F134" s="49">
        <v>101.67</v>
      </c>
      <c r="G134" s="53"/>
      <c r="H134" s="53"/>
      <c r="I134" s="54" t="s">
        <v>33</v>
      </c>
      <c r="J134" s="55">
        <f t="shared" si="4"/>
        <v>1</v>
      </c>
      <c r="K134" s="53" t="s">
        <v>34</v>
      </c>
      <c r="L134" s="53" t="s">
        <v>4</v>
      </c>
      <c r="M134" s="56"/>
      <c r="N134" s="57"/>
      <c r="O134" s="57"/>
      <c r="P134" s="58"/>
      <c r="Q134" s="57"/>
      <c r="R134" s="57"/>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0">
        <f t="shared" si="5"/>
        <v>305</v>
      </c>
      <c r="BB134" s="59">
        <f t="shared" si="6"/>
        <v>305</v>
      </c>
      <c r="BC134" s="51" t="str">
        <f t="shared" si="7"/>
        <v>INR  Three Hundred &amp; Five  Only</v>
      </c>
      <c r="HZ134" s="14"/>
      <c r="IA134" s="14">
        <v>122</v>
      </c>
      <c r="IB134" s="14" t="s">
        <v>113</v>
      </c>
      <c r="IC134" s="14"/>
      <c r="ID134" s="14">
        <v>3</v>
      </c>
      <c r="IE134" s="13" t="s">
        <v>85</v>
      </c>
    </row>
    <row r="135" spans="1:238" s="13" customFormat="1" ht="15.75">
      <c r="A135" s="52">
        <v>123</v>
      </c>
      <c r="B135" s="62" t="s">
        <v>69</v>
      </c>
      <c r="C135" s="46" t="s">
        <v>436</v>
      </c>
      <c r="D135" s="64"/>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6"/>
      <c r="HZ135" s="14"/>
      <c r="IA135" s="14">
        <v>123</v>
      </c>
      <c r="IB135" s="14" t="s">
        <v>69</v>
      </c>
      <c r="IC135" s="14"/>
      <c r="ID135" s="14"/>
    </row>
    <row r="136" spans="1:238" s="13" customFormat="1" ht="15.75">
      <c r="A136" s="52">
        <v>124</v>
      </c>
      <c r="B136" s="62" t="s">
        <v>114</v>
      </c>
      <c r="C136" s="46" t="s">
        <v>437</v>
      </c>
      <c r="D136" s="64"/>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6"/>
      <c r="HZ136" s="14"/>
      <c r="IA136" s="14">
        <v>124</v>
      </c>
      <c r="IB136" s="14" t="s">
        <v>114</v>
      </c>
      <c r="IC136" s="14"/>
      <c r="ID136" s="14"/>
    </row>
    <row r="137" spans="1:239" s="13" customFormat="1" ht="31.5">
      <c r="A137" s="52">
        <v>125</v>
      </c>
      <c r="B137" s="62" t="s">
        <v>115</v>
      </c>
      <c r="C137" s="46" t="s">
        <v>438</v>
      </c>
      <c r="D137" s="47">
        <v>140</v>
      </c>
      <c r="E137" s="48" t="s">
        <v>83</v>
      </c>
      <c r="F137" s="49">
        <v>258.09</v>
      </c>
      <c r="G137" s="53"/>
      <c r="H137" s="53"/>
      <c r="I137" s="54" t="s">
        <v>33</v>
      </c>
      <c r="J137" s="55">
        <f t="shared" si="4"/>
        <v>1</v>
      </c>
      <c r="K137" s="53" t="s">
        <v>34</v>
      </c>
      <c r="L137" s="53" t="s">
        <v>4</v>
      </c>
      <c r="M137" s="56"/>
      <c r="N137" s="57"/>
      <c r="O137" s="57"/>
      <c r="P137" s="58"/>
      <c r="Q137" s="57"/>
      <c r="R137" s="57"/>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0">
        <f t="shared" si="5"/>
        <v>36133</v>
      </c>
      <c r="BB137" s="59">
        <f t="shared" si="6"/>
        <v>36133</v>
      </c>
      <c r="BC137" s="51" t="str">
        <f t="shared" si="7"/>
        <v>INR  Thirty Six Thousand One Hundred &amp; Thirty Three  Only</v>
      </c>
      <c r="HZ137" s="14"/>
      <c r="IA137" s="14">
        <v>125</v>
      </c>
      <c r="IB137" s="14" t="s">
        <v>115</v>
      </c>
      <c r="IC137" s="14"/>
      <c r="ID137" s="14">
        <v>140</v>
      </c>
      <c r="IE137" s="13" t="s">
        <v>83</v>
      </c>
    </row>
    <row r="138" spans="1:238" s="13" customFormat="1" ht="31.5">
      <c r="A138" s="52">
        <v>126</v>
      </c>
      <c r="B138" s="62" t="s">
        <v>116</v>
      </c>
      <c r="C138" s="46" t="s">
        <v>439</v>
      </c>
      <c r="D138" s="64"/>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6"/>
      <c r="HZ138" s="14"/>
      <c r="IA138" s="14">
        <v>126</v>
      </c>
      <c r="IB138" s="14" t="s">
        <v>116</v>
      </c>
      <c r="IC138" s="14"/>
      <c r="ID138" s="14"/>
    </row>
    <row r="139" spans="1:239" s="13" customFormat="1" ht="31.5">
      <c r="A139" s="52">
        <v>127</v>
      </c>
      <c r="B139" s="62" t="s">
        <v>115</v>
      </c>
      <c r="C139" s="46" t="s">
        <v>440</v>
      </c>
      <c r="D139" s="47">
        <v>130</v>
      </c>
      <c r="E139" s="48" t="s">
        <v>83</v>
      </c>
      <c r="F139" s="49">
        <v>297.33</v>
      </c>
      <c r="G139" s="53"/>
      <c r="H139" s="53"/>
      <c r="I139" s="54" t="s">
        <v>33</v>
      </c>
      <c r="J139" s="55">
        <f t="shared" si="4"/>
        <v>1</v>
      </c>
      <c r="K139" s="53" t="s">
        <v>34</v>
      </c>
      <c r="L139" s="53" t="s">
        <v>4</v>
      </c>
      <c r="M139" s="56"/>
      <c r="N139" s="57"/>
      <c r="O139" s="57"/>
      <c r="P139" s="58"/>
      <c r="Q139" s="57"/>
      <c r="R139" s="57"/>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0">
        <f t="shared" si="5"/>
        <v>38653</v>
      </c>
      <c r="BB139" s="59">
        <f t="shared" si="6"/>
        <v>38653</v>
      </c>
      <c r="BC139" s="51" t="str">
        <f t="shared" si="7"/>
        <v>INR  Thirty Eight Thousand Six Hundred &amp; Fifty Three  Only</v>
      </c>
      <c r="HZ139" s="14"/>
      <c r="IA139" s="14">
        <v>127</v>
      </c>
      <c r="IB139" s="14" t="s">
        <v>115</v>
      </c>
      <c r="IC139" s="14"/>
      <c r="ID139" s="14">
        <v>130</v>
      </c>
      <c r="IE139" s="13" t="s">
        <v>83</v>
      </c>
    </row>
    <row r="140" spans="1:238" s="13" customFormat="1" ht="31.5">
      <c r="A140" s="52">
        <v>128</v>
      </c>
      <c r="B140" s="62" t="s">
        <v>222</v>
      </c>
      <c r="C140" s="46" t="s">
        <v>441</v>
      </c>
      <c r="D140" s="64"/>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6"/>
      <c r="HZ140" s="14"/>
      <c r="IA140" s="14">
        <v>128</v>
      </c>
      <c r="IB140" s="14" t="s">
        <v>222</v>
      </c>
      <c r="IC140" s="14"/>
      <c r="ID140" s="14"/>
    </row>
    <row r="141" spans="1:239" s="13" customFormat="1" ht="31.5">
      <c r="A141" s="52">
        <v>129</v>
      </c>
      <c r="B141" s="62" t="s">
        <v>223</v>
      </c>
      <c r="C141" s="46" t="s">
        <v>442</v>
      </c>
      <c r="D141" s="47">
        <v>70</v>
      </c>
      <c r="E141" s="48" t="s">
        <v>83</v>
      </c>
      <c r="F141" s="49">
        <v>316.79</v>
      </c>
      <c r="G141" s="53"/>
      <c r="H141" s="53"/>
      <c r="I141" s="54" t="s">
        <v>33</v>
      </c>
      <c r="J141" s="55">
        <f t="shared" si="4"/>
        <v>1</v>
      </c>
      <c r="K141" s="53" t="s">
        <v>34</v>
      </c>
      <c r="L141" s="53" t="s">
        <v>4</v>
      </c>
      <c r="M141" s="56"/>
      <c r="N141" s="57"/>
      <c r="O141" s="57"/>
      <c r="P141" s="58"/>
      <c r="Q141" s="57"/>
      <c r="R141" s="57"/>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0">
        <f t="shared" si="5"/>
        <v>22175</v>
      </c>
      <c r="BB141" s="59">
        <f t="shared" si="6"/>
        <v>22175</v>
      </c>
      <c r="BC141" s="51" t="str">
        <f t="shared" si="7"/>
        <v>INR  Twenty Two Thousand One Hundred &amp; Seventy Five  Only</v>
      </c>
      <c r="HZ141" s="14"/>
      <c r="IA141" s="14">
        <v>129</v>
      </c>
      <c r="IB141" s="14" t="s">
        <v>223</v>
      </c>
      <c r="IC141" s="14"/>
      <c r="ID141" s="14">
        <v>70</v>
      </c>
      <c r="IE141" s="13" t="s">
        <v>83</v>
      </c>
    </row>
    <row r="142" spans="1:238" s="13" customFormat="1" ht="15.75">
      <c r="A142" s="52">
        <v>130</v>
      </c>
      <c r="B142" s="62" t="s">
        <v>70</v>
      </c>
      <c r="C142" s="46" t="s">
        <v>443</v>
      </c>
      <c r="D142" s="64"/>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6"/>
      <c r="HZ142" s="14"/>
      <c r="IA142" s="14">
        <v>130</v>
      </c>
      <c r="IB142" s="14" t="s">
        <v>70</v>
      </c>
      <c r="IC142" s="14"/>
      <c r="ID142" s="14"/>
    </row>
    <row r="143" spans="1:239" s="13" customFormat="1" ht="31.5">
      <c r="A143" s="52">
        <v>131</v>
      </c>
      <c r="B143" s="62" t="s">
        <v>71</v>
      </c>
      <c r="C143" s="46" t="s">
        <v>444</v>
      </c>
      <c r="D143" s="47">
        <v>20</v>
      </c>
      <c r="E143" s="48" t="s">
        <v>83</v>
      </c>
      <c r="F143" s="49">
        <v>221.88</v>
      </c>
      <c r="G143" s="53"/>
      <c r="H143" s="53"/>
      <c r="I143" s="54" t="s">
        <v>33</v>
      </c>
      <c r="J143" s="55">
        <f t="shared" si="4"/>
        <v>1</v>
      </c>
      <c r="K143" s="53" t="s">
        <v>34</v>
      </c>
      <c r="L143" s="53" t="s">
        <v>4</v>
      </c>
      <c r="M143" s="56"/>
      <c r="N143" s="57"/>
      <c r="O143" s="57"/>
      <c r="P143" s="58"/>
      <c r="Q143" s="57"/>
      <c r="R143" s="57"/>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0">
        <f t="shared" si="5"/>
        <v>4438</v>
      </c>
      <c r="BB143" s="59">
        <f t="shared" si="6"/>
        <v>4438</v>
      </c>
      <c r="BC143" s="51" t="str">
        <f t="shared" si="7"/>
        <v>INR  Four Thousand Four Hundred &amp; Thirty Eight  Only</v>
      </c>
      <c r="HZ143" s="14"/>
      <c r="IA143" s="14">
        <v>131</v>
      </c>
      <c r="IB143" s="14" t="s">
        <v>71</v>
      </c>
      <c r="IC143" s="14"/>
      <c r="ID143" s="14">
        <v>20</v>
      </c>
      <c r="IE143" s="13" t="s">
        <v>83</v>
      </c>
    </row>
    <row r="144" spans="1:238" s="13" customFormat="1" ht="63">
      <c r="A144" s="52">
        <v>132</v>
      </c>
      <c r="B144" s="62" t="s">
        <v>72</v>
      </c>
      <c r="C144" s="46" t="s">
        <v>445</v>
      </c>
      <c r="D144" s="64"/>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6"/>
      <c r="HZ144" s="14"/>
      <c r="IA144" s="14">
        <v>132</v>
      </c>
      <c r="IB144" s="14" t="s">
        <v>72</v>
      </c>
      <c r="IC144" s="14"/>
      <c r="ID144" s="14"/>
    </row>
    <row r="145" spans="1:239" s="13" customFormat="1" ht="31.5">
      <c r="A145" s="52">
        <v>133</v>
      </c>
      <c r="B145" s="62" t="s">
        <v>73</v>
      </c>
      <c r="C145" s="46" t="s">
        <v>446</v>
      </c>
      <c r="D145" s="47">
        <v>1750</v>
      </c>
      <c r="E145" s="48" t="s">
        <v>83</v>
      </c>
      <c r="F145" s="49">
        <v>81.32</v>
      </c>
      <c r="G145" s="53"/>
      <c r="H145" s="53"/>
      <c r="I145" s="54" t="s">
        <v>33</v>
      </c>
      <c r="J145" s="55">
        <f aca="true" t="shared" si="8" ref="J145:J206">IF(I145="Less(-)",-1,1)</f>
        <v>1</v>
      </c>
      <c r="K145" s="53" t="s">
        <v>34</v>
      </c>
      <c r="L145" s="53" t="s">
        <v>4</v>
      </c>
      <c r="M145" s="56"/>
      <c r="N145" s="57"/>
      <c r="O145" s="57"/>
      <c r="P145" s="58"/>
      <c r="Q145" s="57"/>
      <c r="R145" s="57"/>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0">
        <f aca="true" t="shared" si="9" ref="BA145:BA206">ROUND(total_amount_ba($B$2,$D$2,D145,F145,J145,K145,M145),0)</f>
        <v>142310</v>
      </c>
      <c r="BB145" s="59">
        <f aca="true" t="shared" si="10" ref="BB145:BB206">BA145+SUM(N145:AZ145)</f>
        <v>142310</v>
      </c>
      <c r="BC145" s="51" t="str">
        <f aca="true" t="shared" si="11" ref="BC145:BC206">SpellNumber(L145,BB145)</f>
        <v>INR  One Lakh Forty Two Thousand Three Hundred &amp; Ten  Only</v>
      </c>
      <c r="HZ145" s="14"/>
      <c r="IA145" s="14">
        <v>133</v>
      </c>
      <c r="IB145" s="14" t="s">
        <v>73</v>
      </c>
      <c r="IC145" s="14"/>
      <c r="ID145" s="14">
        <v>1750</v>
      </c>
      <c r="IE145" s="13" t="s">
        <v>83</v>
      </c>
    </row>
    <row r="146" spans="1:238" s="13" customFormat="1" ht="31.5">
      <c r="A146" s="52">
        <v>134</v>
      </c>
      <c r="B146" s="62" t="s">
        <v>118</v>
      </c>
      <c r="C146" s="46" t="s">
        <v>447</v>
      </c>
      <c r="D146" s="64"/>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6"/>
      <c r="HZ146" s="14"/>
      <c r="IA146" s="14">
        <v>134</v>
      </c>
      <c r="IB146" s="14" t="s">
        <v>118</v>
      </c>
      <c r="IC146" s="14"/>
      <c r="ID146" s="14"/>
    </row>
    <row r="147" spans="1:239" s="13" customFormat="1" ht="47.25">
      <c r="A147" s="52">
        <v>135</v>
      </c>
      <c r="B147" s="62" t="s">
        <v>224</v>
      </c>
      <c r="C147" s="46" t="s">
        <v>448</v>
      </c>
      <c r="D147" s="47">
        <v>700</v>
      </c>
      <c r="E147" s="48" t="s">
        <v>83</v>
      </c>
      <c r="F147" s="49">
        <v>142.35</v>
      </c>
      <c r="G147" s="53"/>
      <c r="H147" s="53"/>
      <c r="I147" s="54" t="s">
        <v>33</v>
      </c>
      <c r="J147" s="55">
        <f t="shared" si="8"/>
        <v>1</v>
      </c>
      <c r="K147" s="53" t="s">
        <v>34</v>
      </c>
      <c r="L147" s="53" t="s">
        <v>4</v>
      </c>
      <c r="M147" s="56"/>
      <c r="N147" s="57"/>
      <c r="O147" s="57"/>
      <c r="P147" s="58"/>
      <c r="Q147" s="57"/>
      <c r="R147" s="57"/>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0">
        <f t="shared" si="9"/>
        <v>99645</v>
      </c>
      <c r="BB147" s="59">
        <f t="shared" si="10"/>
        <v>99645</v>
      </c>
      <c r="BC147" s="51" t="str">
        <f t="shared" si="11"/>
        <v>INR  Ninety Nine Thousand Six Hundred &amp; Forty Five  Only</v>
      </c>
      <c r="HZ147" s="14"/>
      <c r="IA147" s="14">
        <v>135</v>
      </c>
      <c r="IB147" s="14" t="s">
        <v>224</v>
      </c>
      <c r="IC147" s="14"/>
      <c r="ID147" s="14">
        <v>700</v>
      </c>
      <c r="IE147" s="13" t="s">
        <v>83</v>
      </c>
    </row>
    <row r="148" spans="1:238" s="13" customFormat="1" ht="15.75">
      <c r="A148" s="52">
        <v>136</v>
      </c>
      <c r="B148" s="62" t="s">
        <v>117</v>
      </c>
      <c r="C148" s="46" t="s">
        <v>449</v>
      </c>
      <c r="D148" s="64"/>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6"/>
      <c r="HZ148" s="14"/>
      <c r="IA148" s="14">
        <v>136</v>
      </c>
      <c r="IB148" s="14" t="s">
        <v>117</v>
      </c>
      <c r="IC148" s="14"/>
      <c r="ID148" s="14"/>
    </row>
    <row r="149" spans="1:239" s="13" customFormat="1" ht="31.5">
      <c r="A149" s="52">
        <v>137</v>
      </c>
      <c r="B149" s="62" t="s">
        <v>120</v>
      </c>
      <c r="C149" s="46" t="s">
        <v>450</v>
      </c>
      <c r="D149" s="47">
        <v>1100</v>
      </c>
      <c r="E149" s="48" t="s">
        <v>83</v>
      </c>
      <c r="F149" s="49">
        <v>16.66</v>
      </c>
      <c r="G149" s="53"/>
      <c r="H149" s="53"/>
      <c r="I149" s="54" t="s">
        <v>33</v>
      </c>
      <c r="J149" s="55">
        <f t="shared" si="8"/>
        <v>1</v>
      </c>
      <c r="K149" s="53" t="s">
        <v>34</v>
      </c>
      <c r="L149" s="53" t="s">
        <v>4</v>
      </c>
      <c r="M149" s="56"/>
      <c r="N149" s="57"/>
      <c r="O149" s="57"/>
      <c r="P149" s="58"/>
      <c r="Q149" s="57"/>
      <c r="R149" s="57"/>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0">
        <f t="shared" si="9"/>
        <v>18326</v>
      </c>
      <c r="BB149" s="59">
        <f t="shared" si="10"/>
        <v>18326</v>
      </c>
      <c r="BC149" s="51" t="str">
        <f t="shared" si="11"/>
        <v>INR  Eighteen Thousand Three Hundred &amp; Twenty Six  Only</v>
      </c>
      <c r="HZ149" s="14"/>
      <c r="IA149" s="14">
        <v>137</v>
      </c>
      <c r="IB149" s="14" t="s">
        <v>120</v>
      </c>
      <c r="IC149" s="14"/>
      <c r="ID149" s="14">
        <v>1100</v>
      </c>
      <c r="IE149" s="13" t="s">
        <v>83</v>
      </c>
    </row>
    <row r="150" spans="1:239" s="13" customFormat="1" ht="63">
      <c r="A150" s="52">
        <v>138</v>
      </c>
      <c r="B150" s="62" t="s">
        <v>121</v>
      </c>
      <c r="C150" s="46" t="s">
        <v>451</v>
      </c>
      <c r="D150" s="47">
        <v>1750</v>
      </c>
      <c r="E150" s="48" t="s">
        <v>83</v>
      </c>
      <c r="F150" s="49">
        <v>18.28</v>
      </c>
      <c r="G150" s="53"/>
      <c r="H150" s="53"/>
      <c r="I150" s="54" t="s">
        <v>33</v>
      </c>
      <c r="J150" s="55">
        <f t="shared" si="8"/>
        <v>1</v>
      </c>
      <c r="K150" s="53" t="s">
        <v>34</v>
      </c>
      <c r="L150" s="53" t="s">
        <v>4</v>
      </c>
      <c r="M150" s="56"/>
      <c r="N150" s="57"/>
      <c r="O150" s="57"/>
      <c r="P150" s="58"/>
      <c r="Q150" s="57"/>
      <c r="R150" s="57"/>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0">
        <f t="shared" si="9"/>
        <v>31990</v>
      </c>
      <c r="BB150" s="59">
        <f t="shared" si="10"/>
        <v>31990</v>
      </c>
      <c r="BC150" s="51" t="str">
        <f t="shared" si="11"/>
        <v>INR  Thirty One Thousand Nine Hundred &amp; Ninety  Only</v>
      </c>
      <c r="HZ150" s="14"/>
      <c r="IA150" s="14">
        <v>138</v>
      </c>
      <c r="IB150" s="14" t="s">
        <v>121</v>
      </c>
      <c r="IC150" s="14"/>
      <c r="ID150" s="14">
        <v>1750</v>
      </c>
      <c r="IE150" s="13" t="s">
        <v>83</v>
      </c>
    </row>
    <row r="151" spans="1:238" s="13" customFormat="1" ht="31.5">
      <c r="A151" s="52">
        <v>139</v>
      </c>
      <c r="B151" s="62" t="s">
        <v>119</v>
      </c>
      <c r="C151" s="46" t="s">
        <v>452</v>
      </c>
      <c r="D151" s="64"/>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6"/>
      <c r="HZ151" s="14"/>
      <c r="IA151" s="14">
        <v>139</v>
      </c>
      <c r="IB151" s="14" t="s">
        <v>119</v>
      </c>
      <c r="IC151" s="14"/>
      <c r="ID151" s="14"/>
    </row>
    <row r="152" spans="1:239" s="13" customFormat="1" ht="31.5">
      <c r="A152" s="52">
        <v>140</v>
      </c>
      <c r="B152" s="62" t="s">
        <v>122</v>
      </c>
      <c r="C152" s="46" t="s">
        <v>453</v>
      </c>
      <c r="D152" s="47">
        <v>970</v>
      </c>
      <c r="E152" s="48" t="s">
        <v>83</v>
      </c>
      <c r="F152" s="49">
        <v>75.89</v>
      </c>
      <c r="G152" s="53"/>
      <c r="H152" s="53"/>
      <c r="I152" s="54" t="s">
        <v>33</v>
      </c>
      <c r="J152" s="55">
        <f t="shared" si="8"/>
        <v>1</v>
      </c>
      <c r="K152" s="53" t="s">
        <v>34</v>
      </c>
      <c r="L152" s="53" t="s">
        <v>4</v>
      </c>
      <c r="M152" s="56"/>
      <c r="N152" s="57"/>
      <c r="O152" s="57"/>
      <c r="P152" s="58"/>
      <c r="Q152" s="57"/>
      <c r="R152" s="57"/>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0">
        <f t="shared" si="9"/>
        <v>73613</v>
      </c>
      <c r="BB152" s="59">
        <f t="shared" si="10"/>
        <v>73613</v>
      </c>
      <c r="BC152" s="51" t="str">
        <f t="shared" si="11"/>
        <v>INR  Seventy Three Thousand Six Hundred &amp; Thirteen  Only</v>
      </c>
      <c r="HZ152" s="14"/>
      <c r="IA152" s="14">
        <v>140</v>
      </c>
      <c r="IB152" s="14" t="s">
        <v>122</v>
      </c>
      <c r="IC152" s="14"/>
      <c r="ID152" s="14">
        <v>970</v>
      </c>
      <c r="IE152" s="13" t="s">
        <v>83</v>
      </c>
    </row>
    <row r="153" spans="1:238" s="13" customFormat="1" ht="31.5">
      <c r="A153" s="52">
        <v>141</v>
      </c>
      <c r="B153" s="62" t="s">
        <v>123</v>
      </c>
      <c r="C153" s="46" t="s">
        <v>454</v>
      </c>
      <c r="D153" s="64"/>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6"/>
      <c r="HZ153" s="14"/>
      <c r="IA153" s="14">
        <v>141</v>
      </c>
      <c r="IB153" s="14" t="s">
        <v>123</v>
      </c>
      <c r="IC153" s="14"/>
      <c r="ID153" s="14"/>
    </row>
    <row r="154" spans="1:239" s="13" customFormat="1" ht="31.5">
      <c r="A154" s="52">
        <v>142</v>
      </c>
      <c r="B154" s="62" t="s">
        <v>225</v>
      </c>
      <c r="C154" s="46" t="s">
        <v>455</v>
      </c>
      <c r="D154" s="47">
        <v>810</v>
      </c>
      <c r="E154" s="48" t="s">
        <v>83</v>
      </c>
      <c r="F154" s="49">
        <v>95.22</v>
      </c>
      <c r="G154" s="53"/>
      <c r="H154" s="53"/>
      <c r="I154" s="54" t="s">
        <v>33</v>
      </c>
      <c r="J154" s="55">
        <f t="shared" si="8"/>
        <v>1</v>
      </c>
      <c r="K154" s="53" t="s">
        <v>34</v>
      </c>
      <c r="L154" s="53" t="s">
        <v>4</v>
      </c>
      <c r="M154" s="56"/>
      <c r="N154" s="57"/>
      <c r="O154" s="57"/>
      <c r="P154" s="58"/>
      <c r="Q154" s="57"/>
      <c r="R154" s="57"/>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0">
        <f t="shared" si="9"/>
        <v>77128</v>
      </c>
      <c r="BB154" s="59">
        <f t="shared" si="10"/>
        <v>77128</v>
      </c>
      <c r="BC154" s="51" t="str">
        <f t="shared" si="11"/>
        <v>INR  Seventy Seven Thousand One Hundred &amp; Twenty Eight  Only</v>
      </c>
      <c r="HZ154" s="14"/>
      <c r="IA154" s="14">
        <v>142</v>
      </c>
      <c r="IB154" s="14" t="s">
        <v>225</v>
      </c>
      <c r="IC154" s="14"/>
      <c r="ID154" s="14">
        <v>810</v>
      </c>
      <c r="IE154" s="13" t="s">
        <v>83</v>
      </c>
    </row>
    <row r="155" spans="1:238" s="13" customFormat="1" ht="15.75">
      <c r="A155" s="52">
        <v>143</v>
      </c>
      <c r="B155" s="62" t="s">
        <v>124</v>
      </c>
      <c r="C155" s="46" t="s">
        <v>456</v>
      </c>
      <c r="D155" s="64"/>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6"/>
      <c r="HZ155" s="14"/>
      <c r="IA155" s="14">
        <v>143</v>
      </c>
      <c r="IB155" s="14" t="s">
        <v>124</v>
      </c>
      <c r="IC155" s="14"/>
      <c r="ID155" s="14"/>
    </row>
    <row r="156" spans="1:238" s="13" customFormat="1" ht="94.5">
      <c r="A156" s="52">
        <v>144</v>
      </c>
      <c r="B156" s="62" t="s">
        <v>125</v>
      </c>
      <c r="C156" s="46" t="s">
        <v>457</v>
      </c>
      <c r="D156" s="64"/>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6"/>
      <c r="HZ156" s="14"/>
      <c r="IA156" s="14">
        <v>144</v>
      </c>
      <c r="IB156" s="14" t="s">
        <v>125</v>
      </c>
      <c r="IC156" s="14"/>
      <c r="ID156" s="14"/>
    </row>
    <row r="157" spans="1:239" s="13" customFormat="1" ht="31.5">
      <c r="A157" s="52">
        <v>145</v>
      </c>
      <c r="B157" s="62" t="s">
        <v>126</v>
      </c>
      <c r="C157" s="46" t="s">
        <v>458</v>
      </c>
      <c r="D157" s="47">
        <v>50</v>
      </c>
      <c r="E157" s="48" t="s">
        <v>83</v>
      </c>
      <c r="F157" s="49">
        <v>419.11</v>
      </c>
      <c r="G157" s="53"/>
      <c r="H157" s="53"/>
      <c r="I157" s="54" t="s">
        <v>33</v>
      </c>
      <c r="J157" s="55">
        <f t="shared" si="8"/>
        <v>1</v>
      </c>
      <c r="K157" s="53" t="s">
        <v>34</v>
      </c>
      <c r="L157" s="53" t="s">
        <v>4</v>
      </c>
      <c r="M157" s="56"/>
      <c r="N157" s="57"/>
      <c r="O157" s="57"/>
      <c r="P157" s="58"/>
      <c r="Q157" s="57"/>
      <c r="R157" s="57"/>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0">
        <f t="shared" si="9"/>
        <v>20956</v>
      </c>
      <c r="BB157" s="59">
        <f t="shared" si="10"/>
        <v>20956</v>
      </c>
      <c r="BC157" s="51" t="str">
        <f t="shared" si="11"/>
        <v>INR  Twenty Thousand Nine Hundred &amp; Fifty Six  Only</v>
      </c>
      <c r="HZ157" s="14"/>
      <c r="IA157" s="14">
        <v>145</v>
      </c>
      <c r="IB157" s="14" t="s">
        <v>126</v>
      </c>
      <c r="IC157" s="14"/>
      <c r="ID157" s="14">
        <v>50</v>
      </c>
      <c r="IE157" s="13" t="s">
        <v>83</v>
      </c>
    </row>
    <row r="158" spans="1:238" s="13" customFormat="1" ht="141.75">
      <c r="A158" s="52">
        <v>146</v>
      </c>
      <c r="B158" s="62" t="s">
        <v>127</v>
      </c>
      <c r="C158" s="46" t="s">
        <v>459</v>
      </c>
      <c r="D158" s="64"/>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6"/>
      <c r="HZ158" s="14"/>
      <c r="IA158" s="14">
        <v>146</v>
      </c>
      <c r="IB158" s="14" t="s">
        <v>127</v>
      </c>
      <c r="IC158" s="14"/>
      <c r="ID158" s="14"/>
    </row>
    <row r="159" spans="1:239" s="13" customFormat="1" ht="31.5">
      <c r="A159" s="52">
        <v>147</v>
      </c>
      <c r="B159" s="62" t="s">
        <v>131</v>
      </c>
      <c r="C159" s="46" t="s">
        <v>460</v>
      </c>
      <c r="D159" s="47">
        <v>4</v>
      </c>
      <c r="E159" s="48" t="s">
        <v>85</v>
      </c>
      <c r="F159" s="49">
        <v>1319.86</v>
      </c>
      <c r="G159" s="53"/>
      <c r="H159" s="53"/>
      <c r="I159" s="54" t="s">
        <v>33</v>
      </c>
      <c r="J159" s="55">
        <f t="shared" si="8"/>
        <v>1</v>
      </c>
      <c r="K159" s="53" t="s">
        <v>34</v>
      </c>
      <c r="L159" s="53" t="s">
        <v>4</v>
      </c>
      <c r="M159" s="56"/>
      <c r="N159" s="57"/>
      <c r="O159" s="57"/>
      <c r="P159" s="58"/>
      <c r="Q159" s="57"/>
      <c r="R159" s="57"/>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0">
        <f t="shared" si="9"/>
        <v>5279</v>
      </c>
      <c r="BB159" s="59">
        <f t="shared" si="10"/>
        <v>5279</v>
      </c>
      <c r="BC159" s="51" t="str">
        <f t="shared" si="11"/>
        <v>INR  Five Thousand Two Hundred &amp; Seventy Nine  Only</v>
      </c>
      <c r="HZ159" s="14"/>
      <c r="IA159" s="14">
        <v>147</v>
      </c>
      <c r="IB159" s="14" t="s">
        <v>131</v>
      </c>
      <c r="IC159" s="14"/>
      <c r="ID159" s="14">
        <v>4</v>
      </c>
      <c r="IE159" s="13" t="s">
        <v>85</v>
      </c>
    </row>
    <row r="160" spans="1:239" s="13" customFormat="1" ht="31.5">
      <c r="A160" s="52">
        <v>148</v>
      </c>
      <c r="B160" s="62" t="s">
        <v>128</v>
      </c>
      <c r="C160" s="46" t="s">
        <v>461</v>
      </c>
      <c r="D160" s="47">
        <v>9</v>
      </c>
      <c r="E160" s="48" t="s">
        <v>85</v>
      </c>
      <c r="F160" s="49">
        <v>831.26</v>
      </c>
      <c r="G160" s="53"/>
      <c r="H160" s="53"/>
      <c r="I160" s="54" t="s">
        <v>33</v>
      </c>
      <c r="J160" s="55">
        <f t="shared" si="8"/>
        <v>1</v>
      </c>
      <c r="K160" s="53" t="s">
        <v>34</v>
      </c>
      <c r="L160" s="53" t="s">
        <v>4</v>
      </c>
      <c r="M160" s="56"/>
      <c r="N160" s="57"/>
      <c r="O160" s="57"/>
      <c r="P160" s="58"/>
      <c r="Q160" s="57"/>
      <c r="R160" s="57"/>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0">
        <f t="shared" si="9"/>
        <v>7481</v>
      </c>
      <c r="BB160" s="59">
        <f t="shared" si="10"/>
        <v>7481</v>
      </c>
      <c r="BC160" s="51" t="str">
        <f t="shared" si="11"/>
        <v>INR  Seven Thousand Four Hundred &amp; Eighty One  Only</v>
      </c>
      <c r="HZ160" s="14"/>
      <c r="IA160" s="14">
        <v>148</v>
      </c>
      <c r="IB160" s="14" t="s">
        <v>128</v>
      </c>
      <c r="IC160" s="14"/>
      <c r="ID160" s="14">
        <v>9</v>
      </c>
      <c r="IE160" s="13" t="s">
        <v>85</v>
      </c>
    </row>
    <row r="161" spans="1:239" s="13" customFormat="1" ht="31.5">
      <c r="A161" s="52">
        <v>149</v>
      </c>
      <c r="B161" s="62" t="s">
        <v>129</v>
      </c>
      <c r="C161" s="46" t="s">
        <v>462</v>
      </c>
      <c r="D161" s="47">
        <v>132</v>
      </c>
      <c r="E161" s="48" t="s">
        <v>83</v>
      </c>
      <c r="F161" s="49">
        <v>2.5</v>
      </c>
      <c r="G161" s="53"/>
      <c r="H161" s="53"/>
      <c r="I161" s="54" t="s">
        <v>33</v>
      </c>
      <c r="J161" s="55">
        <f t="shared" si="8"/>
        <v>1</v>
      </c>
      <c r="K161" s="53" t="s">
        <v>34</v>
      </c>
      <c r="L161" s="53" t="s">
        <v>4</v>
      </c>
      <c r="M161" s="56"/>
      <c r="N161" s="57"/>
      <c r="O161" s="57"/>
      <c r="P161" s="58"/>
      <c r="Q161" s="57"/>
      <c r="R161" s="57"/>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0">
        <f t="shared" si="9"/>
        <v>330</v>
      </c>
      <c r="BB161" s="59">
        <f t="shared" si="10"/>
        <v>330</v>
      </c>
      <c r="BC161" s="51" t="str">
        <f t="shared" si="11"/>
        <v>INR  Three Hundred &amp; Thirty  Only</v>
      </c>
      <c r="HZ161" s="14"/>
      <c r="IA161" s="14">
        <v>149</v>
      </c>
      <c r="IB161" s="14" t="s">
        <v>129</v>
      </c>
      <c r="IC161" s="14"/>
      <c r="ID161" s="14">
        <v>132</v>
      </c>
      <c r="IE161" s="13" t="s">
        <v>83</v>
      </c>
    </row>
    <row r="162" spans="1:239" s="13" customFormat="1" ht="78.75">
      <c r="A162" s="52">
        <v>150</v>
      </c>
      <c r="B162" s="62" t="s">
        <v>130</v>
      </c>
      <c r="C162" s="46" t="s">
        <v>463</v>
      </c>
      <c r="D162" s="47">
        <v>21</v>
      </c>
      <c r="E162" s="48" t="s">
        <v>85</v>
      </c>
      <c r="F162" s="49">
        <v>285.8</v>
      </c>
      <c r="G162" s="53"/>
      <c r="H162" s="53"/>
      <c r="I162" s="54" t="s">
        <v>33</v>
      </c>
      <c r="J162" s="55">
        <f t="shared" si="8"/>
        <v>1</v>
      </c>
      <c r="K162" s="53" t="s">
        <v>34</v>
      </c>
      <c r="L162" s="53" t="s">
        <v>4</v>
      </c>
      <c r="M162" s="56"/>
      <c r="N162" s="57"/>
      <c r="O162" s="57"/>
      <c r="P162" s="58"/>
      <c r="Q162" s="57"/>
      <c r="R162" s="57"/>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0">
        <f t="shared" si="9"/>
        <v>6002</v>
      </c>
      <c r="BB162" s="59">
        <f t="shared" si="10"/>
        <v>6002</v>
      </c>
      <c r="BC162" s="51" t="str">
        <f t="shared" si="11"/>
        <v>INR  Six Thousand  &amp;Two  Only</v>
      </c>
      <c r="HZ162" s="14"/>
      <c r="IA162" s="14">
        <v>150</v>
      </c>
      <c r="IB162" s="14" t="s">
        <v>130</v>
      </c>
      <c r="IC162" s="14"/>
      <c r="ID162" s="14">
        <v>21</v>
      </c>
      <c r="IE162" s="13" t="s">
        <v>85</v>
      </c>
    </row>
    <row r="163" spans="1:238" s="13" customFormat="1" ht="15.75">
      <c r="A163" s="52">
        <v>151</v>
      </c>
      <c r="B163" s="62" t="s">
        <v>74</v>
      </c>
      <c r="C163" s="46" t="s">
        <v>464</v>
      </c>
      <c r="D163" s="64"/>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6"/>
      <c r="HZ163" s="14"/>
      <c r="IA163" s="14">
        <v>151</v>
      </c>
      <c r="IB163" s="14" t="s">
        <v>74</v>
      </c>
      <c r="IC163" s="14"/>
      <c r="ID163" s="14"/>
    </row>
    <row r="164" spans="1:239" s="13" customFormat="1" ht="47.25">
      <c r="A164" s="52">
        <v>152</v>
      </c>
      <c r="B164" s="62" t="s">
        <v>226</v>
      </c>
      <c r="C164" s="46" t="s">
        <v>465</v>
      </c>
      <c r="D164" s="47">
        <v>35</v>
      </c>
      <c r="E164" s="48" t="s">
        <v>82</v>
      </c>
      <c r="F164" s="49">
        <v>615.48</v>
      </c>
      <c r="G164" s="53"/>
      <c r="H164" s="53"/>
      <c r="I164" s="54" t="s">
        <v>33</v>
      </c>
      <c r="J164" s="55">
        <f t="shared" si="8"/>
        <v>1</v>
      </c>
      <c r="K164" s="53" t="s">
        <v>34</v>
      </c>
      <c r="L164" s="53" t="s">
        <v>4</v>
      </c>
      <c r="M164" s="56"/>
      <c r="N164" s="57"/>
      <c r="O164" s="57"/>
      <c r="P164" s="58"/>
      <c r="Q164" s="57"/>
      <c r="R164" s="57"/>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0">
        <f t="shared" si="9"/>
        <v>21542</v>
      </c>
      <c r="BB164" s="59">
        <f t="shared" si="10"/>
        <v>21542</v>
      </c>
      <c r="BC164" s="51" t="str">
        <f t="shared" si="11"/>
        <v>INR  Twenty One Thousand Five Hundred &amp; Forty Two  Only</v>
      </c>
      <c r="HZ164" s="14"/>
      <c r="IA164" s="14">
        <v>152</v>
      </c>
      <c r="IB164" s="14" t="s">
        <v>226</v>
      </c>
      <c r="IC164" s="14"/>
      <c r="ID164" s="14">
        <v>35</v>
      </c>
      <c r="IE164" s="13" t="s">
        <v>82</v>
      </c>
    </row>
    <row r="165" spans="1:238" s="13" customFormat="1" ht="47.25">
      <c r="A165" s="52">
        <v>153</v>
      </c>
      <c r="B165" s="62" t="s">
        <v>227</v>
      </c>
      <c r="C165" s="46" t="s">
        <v>466</v>
      </c>
      <c r="D165" s="64"/>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6"/>
      <c r="HZ165" s="14"/>
      <c r="IA165" s="14">
        <v>153</v>
      </c>
      <c r="IB165" s="14" t="s">
        <v>227</v>
      </c>
      <c r="IC165" s="14"/>
      <c r="ID165" s="14"/>
    </row>
    <row r="166" spans="1:239" s="13" customFormat="1" ht="15.75">
      <c r="A166" s="52">
        <v>154</v>
      </c>
      <c r="B166" s="62" t="s">
        <v>132</v>
      </c>
      <c r="C166" s="46" t="s">
        <v>467</v>
      </c>
      <c r="D166" s="47">
        <v>20.5</v>
      </c>
      <c r="E166" s="48" t="s">
        <v>82</v>
      </c>
      <c r="F166" s="49">
        <v>1759.84</v>
      </c>
      <c r="G166" s="53"/>
      <c r="H166" s="53"/>
      <c r="I166" s="54" t="s">
        <v>33</v>
      </c>
      <c r="J166" s="55">
        <f t="shared" si="8"/>
        <v>1</v>
      </c>
      <c r="K166" s="53" t="s">
        <v>34</v>
      </c>
      <c r="L166" s="53" t="s">
        <v>4</v>
      </c>
      <c r="M166" s="56"/>
      <c r="N166" s="57"/>
      <c r="O166" s="57"/>
      <c r="P166" s="58"/>
      <c r="Q166" s="57"/>
      <c r="R166" s="57"/>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0">
        <f t="shared" si="9"/>
        <v>36077</v>
      </c>
      <c r="BB166" s="59">
        <f t="shared" si="10"/>
        <v>36077</v>
      </c>
      <c r="BC166" s="51" t="str">
        <f t="shared" si="11"/>
        <v>INR  Thirty Six Thousand  &amp;Seventy Seven  Only</v>
      </c>
      <c r="HZ166" s="14"/>
      <c r="IA166" s="14">
        <v>154</v>
      </c>
      <c r="IB166" s="14" t="s">
        <v>132</v>
      </c>
      <c r="IC166" s="14"/>
      <c r="ID166" s="14">
        <v>20.5</v>
      </c>
      <c r="IE166" s="13" t="s">
        <v>82</v>
      </c>
    </row>
    <row r="167" spans="1:239" s="13" customFormat="1" ht="15.75">
      <c r="A167" s="52">
        <v>155</v>
      </c>
      <c r="B167" s="62" t="s">
        <v>133</v>
      </c>
      <c r="C167" s="46" t="s">
        <v>468</v>
      </c>
      <c r="D167" s="47">
        <v>12</v>
      </c>
      <c r="E167" s="48" t="s">
        <v>82</v>
      </c>
      <c r="F167" s="49">
        <v>1086.85</v>
      </c>
      <c r="G167" s="53"/>
      <c r="H167" s="53"/>
      <c r="I167" s="54" t="s">
        <v>33</v>
      </c>
      <c r="J167" s="55">
        <f t="shared" si="8"/>
        <v>1</v>
      </c>
      <c r="K167" s="53" t="s">
        <v>34</v>
      </c>
      <c r="L167" s="53" t="s">
        <v>4</v>
      </c>
      <c r="M167" s="56"/>
      <c r="N167" s="57"/>
      <c r="O167" s="57"/>
      <c r="P167" s="58"/>
      <c r="Q167" s="57"/>
      <c r="R167" s="57"/>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0">
        <f t="shared" si="9"/>
        <v>13042</v>
      </c>
      <c r="BB167" s="59">
        <f t="shared" si="10"/>
        <v>13042</v>
      </c>
      <c r="BC167" s="51" t="str">
        <f t="shared" si="11"/>
        <v>INR  Thirteen Thousand  &amp;Forty Two  Only</v>
      </c>
      <c r="HZ167" s="14"/>
      <c r="IA167" s="14">
        <v>155</v>
      </c>
      <c r="IB167" s="14" t="s">
        <v>133</v>
      </c>
      <c r="IC167" s="14"/>
      <c r="ID167" s="14">
        <v>12</v>
      </c>
      <c r="IE167" s="13" t="s">
        <v>82</v>
      </c>
    </row>
    <row r="168" spans="1:238" s="13" customFormat="1" ht="63">
      <c r="A168" s="52">
        <v>156</v>
      </c>
      <c r="B168" s="62" t="s">
        <v>134</v>
      </c>
      <c r="C168" s="46" t="s">
        <v>469</v>
      </c>
      <c r="D168" s="64"/>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6"/>
      <c r="HZ168" s="14"/>
      <c r="IA168" s="14">
        <v>156</v>
      </c>
      <c r="IB168" s="14" t="s">
        <v>134</v>
      </c>
      <c r="IC168" s="14"/>
      <c r="ID168" s="14"/>
    </row>
    <row r="169" spans="1:239" s="13" customFormat="1" ht="15.75">
      <c r="A169" s="52">
        <v>157</v>
      </c>
      <c r="B169" s="62" t="s">
        <v>135</v>
      </c>
      <c r="C169" s="46" t="s">
        <v>470</v>
      </c>
      <c r="D169" s="47">
        <v>4.5</v>
      </c>
      <c r="E169" s="48" t="s">
        <v>82</v>
      </c>
      <c r="F169" s="49">
        <v>1489.22</v>
      </c>
      <c r="G169" s="53"/>
      <c r="H169" s="53"/>
      <c r="I169" s="54" t="s">
        <v>33</v>
      </c>
      <c r="J169" s="55">
        <f t="shared" si="8"/>
        <v>1</v>
      </c>
      <c r="K169" s="53" t="s">
        <v>34</v>
      </c>
      <c r="L169" s="53" t="s">
        <v>4</v>
      </c>
      <c r="M169" s="56"/>
      <c r="N169" s="57"/>
      <c r="O169" s="57"/>
      <c r="P169" s="58"/>
      <c r="Q169" s="57"/>
      <c r="R169" s="57"/>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0">
        <f t="shared" si="9"/>
        <v>6701</v>
      </c>
      <c r="BB169" s="59">
        <f t="shared" si="10"/>
        <v>6701</v>
      </c>
      <c r="BC169" s="51" t="str">
        <f t="shared" si="11"/>
        <v>INR  Six Thousand Seven Hundred &amp; One  Only</v>
      </c>
      <c r="HZ169" s="14"/>
      <c r="IA169" s="14">
        <v>157</v>
      </c>
      <c r="IB169" s="14" t="s">
        <v>135</v>
      </c>
      <c r="IC169" s="14"/>
      <c r="ID169" s="14">
        <v>4.5</v>
      </c>
      <c r="IE169" s="13" t="s">
        <v>82</v>
      </c>
    </row>
    <row r="170" spans="1:238" s="13" customFormat="1" ht="47.25">
      <c r="A170" s="52">
        <v>158</v>
      </c>
      <c r="B170" s="62" t="s">
        <v>136</v>
      </c>
      <c r="C170" s="46" t="s">
        <v>471</v>
      </c>
      <c r="D170" s="64"/>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6"/>
      <c r="HZ170" s="14"/>
      <c r="IA170" s="14">
        <v>158</v>
      </c>
      <c r="IB170" s="14" t="s">
        <v>136</v>
      </c>
      <c r="IC170" s="14"/>
      <c r="ID170" s="14"/>
    </row>
    <row r="171" spans="1:239" s="13" customFormat="1" ht="31.5">
      <c r="A171" s="52">
        <v>159</v>
      </c>
      <c r="B171" s="62" t="s">
        <v>137</v>
      </c>
      <c r="C171" s="46" t="s">
        <v>472</v>
      </c>
      <c r="D171" s="47">
        <v>8</v>
      </c>
      <c r="E171" s="48" t="s">
        <v>85</v>
      </c>
      <c r="F171" s="49">
        <v>265.41</v>
      </c>
      <c r="G171" s="53"/>
      <c r="H171" s="53"/>
      <c r="I171" s="54" t="s">
        <v>33</v>
      </c>
      <c r="J171" s="55">
        <f t="shared" si="8"/>
        <v>1</v>
      </c>
      <c r="K171" s="53" t="s">
        <v>34</v>
      </c>
      <c r="L171" s="53" t="s">
        <v>4</v>
      </c>
      <c r="M171" s="56"/>
      <c r="N171" s="57"/>
      <c r="O171" s="57"/>
      <c r="P171" s="58"/>
      <c r="Q171" s="57"/>
      <c r="R171" s="57"/>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0">
        <f t="shared" si="9"/>
        <v>2123</v>
      </c>
      <c r="BB171" s="59">
        <f t="shared" si="10"/>
        <v>2123</v>
      </c>
      <c r="BC171" s="51" t="str">
        <f t="shared" si="11"/>
        <v>INR  Two Thousand One Hundred &amp; Twenty Three  Only</v>
      </c>
      <c r="HZ171" s="14"/>
      <c r="IA171" s="14">
        <v>159</v>
      </c>
      <c r="IB171" s="14" t="s">
        <v>137</v>
      </c>
      <c r="IC171" s="14"/>
      <c r="ID171" s="14">
        <v>8</v>
      </c>
      <c r="IE171" s="13" t="s">
        <v>85</v>
      </c>
    </row>
    <row r="172" spans="1:238" s="13" customFormat="1" ht="31.5">
      <c r="A172" s="52">
        <v>160</v>
      </c>
      <c r="B172" s="62" t="s">
        <v>138</v>
      </c>
      <c r="C172" s="46" t="s">
        <v>473</v>
      </c>
      <c r="D172" s="64"/>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6"/>
      <c r="HZ172" s="14"/>
      <c r="IA172" s="14">
        <v>160</v>
      </c>
      <c r="IB172" s="14" t="s">
        <v>138</v>
      </c>
      <c r="IC172" s="14"/>
      <c r="ID172" s="14"/>
    </row>
    <row r="173" spans="1:239" s="13" customFormat="1" ht="15.75">
      <c r="A173" s="52">
        <v>161</v>
      </c>
      <c r="B173" s="62" t="s">
        <v>137</v>
      </c>
      <c r="C173" s="46" t="s">
        <v>474</v>
      </c>
      <c r="D173" s="47">
        <v>6</v>
      </c>
      <c r="E173" s="48" t="s">
        <v>85</v>
      </c>
      <c r="F173" s="49">
        <v>103.73</v>
      </c>
      <c r="G173" s="53"/>
      <c r="H173" s="53"/>
      <c r="I173" s="54" t="s">
        <v>33</v>
      </c>
      <c r="J173" s="55">
        <f t="shared" si="8"/>
        <v>1</v>
      </c>
      <c r="K173" s="53" t="s">
        <v>34</v>
      </c>
      <c r="L173" s="53" t="s">
        <v>4</v>
      </c>
      <c r="M173" s="56"/>
      <c r="N173" s="57"/>
      <c r="O173" s="57"/>
      <c r="P173" s="58"/>
      <c r="Q173" s="57"/>
      <c r="R173" s="57"/>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0">
        <f t="shared" si="9"/>
        <v>622</v>
      </c>
      <c r="BB173" s="59">
        <f t="shared" si="10"/>
        <v>622</v>
      </c>
      <c r="BC173" s="51" t="str">
        <f t="shared" si="11"/>
        <v>INR  Six Hundred &amp; Twenty Two  Only</v>
      </c>
      <c r="HZ173" s="14"/>
      <c r="IA173" s="14">
        <v>161</v>
      </c>
      <c r="IB173" s="14" t="s">
        <v>137</v>
      </c>
      <c r="IC173" s="14"/>
      <c r="ID173" s="14">
        <v>6</v>
      </c>
      <c r="IE173" s="13" t="s">
        <v>85</v>
      </c>
    </row>
    <row r="174" spans="1:238" s="13" customFormat="1" ht="31.5">
      <c r="A174" s="52">
        <v>162</v>
      </c>
      <c r="B174" s="62" t="s">
        <v>228</v>
      </c>
      <c r="C174" s="46" t="s">
        <v>475</v>
      </c>
      <c r="D174" s="64"/>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6"/>
      <c r="HZ174" s="14"/>
      <c r="IA174" s="14">
        <v>162</v>
      </c>
      <c r="IB174" s="14" t="s">
        <v>228</v>
      </c>
      <c r="IC174" s="14"/>
      <c r="ID174" s="14"/>
    </row>
    <row r="175" spans="1:239" s="13" customFormat="1" ht="31.5">
      <c r="A175" s="52">
        <v>163</v>
      </c>
      <c r="B175" s="62" t="s">
        <v>229</v>
      </c>
      <c r="C175" s="46" t="s">
        <v>476</v>
      </c>
      <c r="D175" s="47">
        <v>90</v>
      </c>
      <c r="E175" s="48" t="s">
        <v>83</v>
      </c>
      <c r="F175" s="49">
        <v>53.05</v>
      </c>
      <c r="G175" s="53"/>
      <c r="H175" s="53"/>
      <c r="I175" s="54" t="s">
        <v>33</v>
      </c>
      <c r="J175" s="55">
        <f t="shared" si="8"/>
        <v>1</v>
      </c>
      <c r="K175" s="53" t="s">
        <v>34</v>
      </c>
      <c r="L175" s="53" t="s">
        <v>4</v>
      </c>
      <c r="M175" s="56"/>
      <c r="N175" s="57"/>
      <c r="O175" s="57"/>
      <c r="P175" s="58"/>
      <c r="Q175" s="57"/>
      <c r="R175" s="57"/>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0">
        <f t="shared" si="9"/>
        <v>4775</v>
      </c>
      <c r="BB175" s="59">
        <f t="shared" si="10"/>
        <v>4775</v>
      </c>
      <c r="BC175" s="51" t="str">
        <f t="shared" si="11"/>
        <v>INR  Four Thousand Seven Hundred &amp; Seventy Five  Only</v>
      </c>
      <c r="HZ175" s="14"/>
      <c r="IA175" s="14">
        <v>163</v>
      </c>
      <c r="IB175" s="14" t="s">
        <v>229</v>
      </c>
      <c r="IC175" s="14"/>
      <c r="ID175" s="14">
        <v>90</v>
      </c>
      <c r="IE175" s="13" t="s">
        <v>83</v>
      </c>
    </row>
    <row r="176" spans="1:239" s="13" customFormat="1" ht="47.25">
      <c r="A176" s="52">
        <v>164</v>
      </c>
      <c r="B176" s="62" t="s">
        <v>139</v>
      </c>
      <c r="C176" s="46" t="s">
        <v>477</v>
      </c>
      <c r="D176" s="47">
        <v>80</v>
      </c>
      <c r="E176" s="48" t="s">
        <v>83</v>
      </c>
      <c r="F176" s="49">
        <v>39.5</v>
      </c>
      <c r="G176" s="53"/>
      <c r="H176" s="53"/>
      <c r="I176" s="54" t="s">
        <v>33</v>
      </c>
      <c r="J176" s="55">
        <f t="shared" si="8"/>
        <v>1</v>
      </c>
      <c r="K176" s="53" t="s">
        <v>34</v>
      </c>
      <c r="L176" s="53" t="s">
        <v>4</v>
      </c>
      <c r="M176" s="56"/>
      <c r="N176" s="57"/>
      <c r="O176" s="57"/>
      <c r="P176" s="58"/>
      <c r="Q176" s="57"/>
      <c r="R176" s="57"/>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0">
        <f t="shared" si="9"/>
        <v>3160</v>
      </c>
      <c r="BB176" s="59">
        <f t="shared" si="10"/>
        <v>3160</v>
      </c>
      <c r="BC176" s="51" t="str">
        <f t="shared" si="11"/>
        <v>INR  Three Thousand One Hundred &amp; Sixty  Only</v>
      </c>
      <c r="HZ176" s="14"/>
      <c r="IA176" s="14">
        <v>164</v>
      </c>
      <c r="IB176" s="14" t="s">
        <v>139</v>
      </c>
      <c r="IC176" s="14"/>
      <c r="ID176" s="14">
        <v>80</v>
      </c>
      <c r="IE176" s="13" t="s">
        <v>83</v>
      </c>
    </row>
    <row r="177" spans="1:239" s="13" customFormat="1" ht="78.75">
      <c r="A177" s="52">
        <v>165</v>
      </c>
      <c r="B177" s="62" t="s">
        <v>230</v>
      </c>
      <c r="C177" s="46" t="s">
        <v>478</v>
      </c>
      <c r="D177" s="47">
        <v>80</v>
      </c>
      <c r="E177" s="48" t="s">
        <v>82</v>
      </c>
      <c r="F177" s="49">
        <v>192.33</v>
      </c>
      <c r="G177" s="53"/>
      <c r="H177" s="53"/>
      <c r="I177" s="54" t="s">
        <v>33</v>
      </c>
      <c r="J177" s="55">
        <f t="shared" si="8"/>
        <v>1</v>
      </c>
      <c r="K177" s="53" t="s">
        <v>34</v>
      </c>
      <c r="L177" s="53" t="s">
        <v>4</v>
      </c>
      <c r="M177" s="56"/>
      <c r="N177" s="57"/>
      <c r="O177" s="57"/>
      <c r="P177" s="58"/>
      <c r="Q177" s="57"/>
      <c r="R177" s="57"/>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0">
        <f t="shared" si="9"/>
        <v>15386</v>
      </c>
      <c r="BB177" s="59">
        <f t="shared" si="10"/>
        <v>15386</v>
      </c>
      <c r="BC177" s="51" t="str">
        <f t="shared" si="11"/>
        <v>INR  Fifteen Thousand Three Hundred &amp; Eighty Six  Only</v>
      </c>
      <c r="HZ177" s="14"/>
      <c r="IA177" s="14">
        <v>165</v>
      </c>
      <c r="IB177" s="14" t="s">
        <v>230</v>
      </c>
      <c r="IC177" s="14"/>
      <c r="ID177" s="14">
        <v>80</v>
      </c>
      <c r="IE177" s="13" t="s">
        <v>82</v>
      </c>
    </row>
    <row r="178" spans="1:238" s="13" customFormat="1" ht="15.75">
      <c r="A178" s="52">
        <v>166</v>
      </c>
      <c r="B178" s="62" t="s">
        <v>75</v>
      </c>
      <c r="C178" s="46" t="s">
        <v>479</v>
      </c>
      <c r="D178" s="64"/>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6"/>
      <c r="HZ178" s="14"/>
      <c r="IA178" s="14">
        <v>166</v>
      </c>
      <c r="IB178" s="14" t="s">
        <v>75</v>
      </c>
      <c r="IC178" s="14"/>
      <c r="ID178" s="14"/>
    </row>
    <row r="179" spans="1:238" s="13" customFormat="1" ht="94.5">
      <c r="A179" s="52">
        <v>167</v>
      </c>
      <c r="B179" s="62" t="s">
        <v>231</v>
      </c>
      <c r="C179" s="46" t="s">
        <v>480</v>
      </c>
      <c r="D179" s="64"/>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6"/>
      <c r="HZ179" s="14"/>
      <c r="IA179" s="14">
        <v>167</v>
      </c>
      <c r="IB179" s="14" t="s">
        <v>231</v>
      </c>
      <c r="IC179" s="14"/>
      <c r="ID179" s="14"/>
    </row>
    <row r="180" spans="1:239" s="13" customFormat="1" ht="31.5">
      <c r="A180" s="52">
        <v>168</v>
      </c>
      <c r="B180" s="62" t="s">
        <v>232</v>
      </c>
      <c r="C180" s="46" t="s">
        <v>481</v>
      </c>
      <c r="D180" s="47">
        <v>7</v>
      </c>
      <c r="E180" s="48" t="s">
        <v>85</v>
      </c>
      <c r="F180" s="49">
        <v>4758.26</v>
      </c>
      <c r="G180" s="53"/>
      <c r="H180" s="53"/>
      <c r="I180" s="54" t="s">
        <v>33</v>
      </c>
      <c r="J180" s="55">
        <f t="shared" si="8"/>
        <v>1</v>
      </c>
      <c r="K180" s="53" t="s">
        <v>34</v>
      </c>
      <c r="L180" s="53" t="s">
        <v>4</v>
      </c>
      <c r="M180" s="56"/>
      <c r="N180" s="57"/>
      <c r="O180" s="57"/>
      <c r="P180" s="58"/>
      <c r="Q180" s="57"/>
      <c r="R180" s="57"/>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0">
        <f t="shared" si="9"/>
        <v>33308</v>
      </c>
      <c r="BB180" s="59">
        <f t="shared" si="10"/>
        <v>33308</v>
      </c>
      <c r="BC180" s="51" t="str">
        <f t="shared" si="11"/>
        <v>INR  Thirty Three Thousand Three Hundred &amp; Eight  Only</v>
      </c>
      <c r="HZ180" s="14"/>
      <c r="IA180" s="14">
        <v>168</v>
      </c>
      <c r="IB180" s="14" t="s">
        <v>232</v>
      </c>
      <c r="IC180" s="14"/>
      <c r="ID180" s="14">
        <v>7</v>
      </c>
      <c r="IE180" s="13" t="s">
        <v>85</v>
      </c>
    </row>
    <row r="181" spans="1:238" s="13" customFormat="1" ht="63">
      <c r="A181" s="52">
        <v>169</v>
      </c>
      <c r="B181" s="62" t="s">
        <v>233</v>
      </c>
      <c r="C181" s="46" t="s">
        <v>482</v>
      </c>
      <c r="D181" s="64"/>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6"/>
      <c r="HZ181" s="14"/>
      <c r="IA181" s="14">
        <v>169</v>
      </c>
      <c r="IB181" s="14" t="s">
        <v>233</v>
      </c>
      <c r="IC181" s="14"/>
      <c r="ID181" s="14"/>
    </row>
    <row r="182" spans="1:239" s="13" customFormat="1" ht="31.5">
      <c r="A182" s="52">
        <v>170</v>
      </c>
      <c r="B182" s="62" t="s">
        <v>234</v>
      </c>
      <c r="C182" s="46" t="s">
        <v>483</v>
      </c>
      <c r="D182" s="47">
        <v>7</v>
      </c>
      <c r="E182" s="48" t="s">
        <v>85</v>
      </c>
      <c r="F182" s="49">
        <v>2394.96</v>
      </c>
      <c r="G182" s="53"/>
      <c r="H182" s="53"/>
      <c r="I182" s="54" t="s">
        <v>33</v>
      </c>
      <c r="J182" s="55">
        <f t="shared" si="8"/>
        <v>1</v>
      </c>
      <c r="K182" s="53" t="s">
        <v>34</v>
      </c>
      <c r="L182" s="53" t="s">
        <v>4</v>
      </c>
      <c r="M182" s="56"/>
      <c r="N182" s="57"/>
      <c r="O182" s="57"/>
      <c r="P182" s="58"/>
      <c r="Q182" s="57"/>
      <c r="R182" s="57"/>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0">
        <f t="shared" si="9"/>
        <v>16765</v>
      </c>
      <c r="BB182" s="59">
        <f t="shared" si="10"/>
        <v>16765</v>
      </c>
      <c r="BC182" s="51" t="str">
        <f t="shared" si="11"/>
        <v>INR  Sixteen Thousand Seven Hundred &amp; Sixty Five  Only</v>
      </c>
      <c r="HZ182" s="14"/>
      <c r="IA182" s="14">
        <v>170</v>
      </c>
      <c r="IB182" s="14" t="s">
        <v>234</v>
      </c>
      <c r="IC182" s="14"/>
      <c r="ID182" s="14">
        <v>7</v>
      </c>
      <c r="IE182" s="13" t="s">
        <v>85</v>
      </c>
    </row>
    <row r="183" spans="1:238" s="13" customFormat="1" ht="63">
      <c r="A183" s="52">
        <v>171</v>
      </c>
      <c r="B183" s="62" t="s">
        <v>235</v>
      </c>
      <c r="C183" s="46" t="s">
        <v>484</v>
      </c>
      <c r="D183" s="64"/>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6"/>
      <c r="HZ183" s="14"/>
      <c r="IA183" s="14">
        <v>171</v>
      </c>
      <c r="IB183" s="14" t="s">
        <v>235</v>
      </c>
      <c r="IC183" s="14"/>
      <c r="ID183" s="14"/>
    </row>
    <row r="184" spans="1:238" s="13" customFormat="1" ht="15.75">
      <c r="A184" s="52">
        <v>172</v>
      </c>
      <c r="B184" s="62" t="s">
        <v>236</v>
      </c>
      <c r="C184" s="46" t="s">
        <v>485</v>
      </c>
      <c r="D184" s="64"/>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6"/>
      <c r="HZ184" s="14"/>
      <c r="IA184" s="14">
        <v>172</v>
      </c>
      <c r="IB184" s="14" t="s">
        <v>236</v>
      </c>
      <c r="IC184" s="14"/>
      <c r="ID184" s="14"/>
    </row>
    <row r="185" spans="1:239" s="13" customFormat="1" ht="31.5">
      <c r="A185" s="52">
        <v>173</v>
      </c>
      <c r="B185" s="62" t="s">
        <v>237</v>
      </c>
      <c r="C185" s="46" t="s">
        <v>486</v>
      </c>
      <c r="D185" s="47">
        <v>3</v>
      </c>
      <c r="E185" s="48" t="s">
        <v>85</v>
      </c>
      <c r="F185" s="49">
        <v>5854.8</v>
      </c>
      <c r="G185" s="53"/>
      <c r="H185" s="53"/>
      <c r="I185" s="54" t="s">
        <v>33</v>
      </c>
      <c r="J185" s="55">
        <f t="shared" si="8"/>
        <v>1</v>
      </c>
      <c r="K185" s="53" t="s">
        <v>34</v>
      </c>
      <c r="L185" s="53" t="s">
        <v>4</v>
      </c>
      <c r="M185" s="56"/>
      <c r="N185" s="57"/>
      <c r="O185" s="57"/>
      <c r="P185" s="58"/>
      <c r="Q185" s="57"/>
      <c r="R185" s="57"/>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0">
        <f t="shared" si="9"/>
        <v>17564</v>
      </c>
      <c r="BB185" s="59">
        <f t="shared" si="10"/>
        <v>17564</v>
      </c>
      <c r="BC185" s="51" t="str">
        <f t="shared" si="11"/>
        <v>INR  Seventeen Thousand Five Hundred &amp; Sixty Four  Only</v>
      </c>
      <c r="HZ185" s="14"/>
      <c r="IA185" s="14">
        <v>173</v>
      </c>
      <c r="IB185" s="14" t="s">
        <v>237</v>
      </c>
      <c r="IC185" s="14"/>
      <c r="ID185" s="14">
        <v>3</v>
      </c>
      <c r="IE185" s="13" t="s">
        <v>85</v>
      </c>
    </row>
    <row r="186" spans="1:239" s="13" customFormat="1" ht="47.25">
      <c r="A186" s="52">
        <v>174</v>
      </c>
      <c r="B186" s="62" t="s">
        <v>238</v>
      </c>
      <c r="C186" s="46" t="s">
        <v>487</v>
      </c>
      <c r="D186" s="47">
        <v>10</v>
      </c>
      <c r="E186" s="48" t="s">
        <v>85</v>
      </c>
      <c r="F186" s="49">
        <v>262.47</v>
      </c>
      <c r="G186" s="53"/>
      <c r="H186" s="53"/>
      <c r="I186" s="54" t="s">
        <v>33</v>
      </c>
      <c r="J186" s="55">
        <f t="shared" si="8"/>
        <v>1</v>
      </c>
      <c r="K186" s="53" t="s">
        <v>34</v>
      </c>
      <c r="L186" s="53" t="s">
        <v>4</v>
      </c>
      <c r="M186" s="56"/>
      <c r="N186" s="57"/>
      <c r="O186" s="57"/>
      <c r="P186" s="58"/>
      <c r="Q186" s="57"/>
      <c r="R186" s="57"/>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0">
        <f t="shared" si="9"/>
        <v>2625</v>
      </c>
      <c r="BB186" s="59">
        <f t="shared" si="10"/>
        <v>2625</v>
      </c>
      <c r="BC186" s="51" t="str">
        <f t="shared" si="11"/>
        <v>INR  Two Thousand Six Hundred &amp; Twenty Five  Only</v>
      </c>
      <c r="HZ186" s="14"/>
      <c r="IA186" s="14">
        <v>174</v>
      </c>
      <c r="IB186" s="14" t="s">
        <v>238</v>
      </c>
      <c r="IC186" s="14"/>
      <c r="ID186" s="14">
        <v>10</v>
      </c>
      <c r="IE186" s="13" t="s">
        <v>85</v>
      </c>
    </row>
    <row r="187" spans="1:239" s="13" customFormat="1" ht="31.5">
      <c r="A187" s="52">
        <v>175</v>
      </c>
      <c r="B187" s="62" t="s">
        <v>239</v>
      </c>
      <c r="C187" s="46" t="s">
        <v>488</v>
      </c>
      <c r="D187" s="47">
        <v>7</v>
      </c>
      <c r="E187" s="48" t="s">
        <v>85</v>
      </c>
      <c r="F187" s="49">
        <v>777.07</v>
      </c>
      <c r="G187" s="53"/>
      <c r="H187" s="53"/>
      <c r="I187" s="54" t="s">
        <v>33</v>
      </c>
      <c r="J187" s="55">
        <f t="shared" si="8"/>
        <v>1</v>
      </c>
      <c r="K187" s="53" t="s">
        <v>34</v>
      </c>
      <c r="L187" s="53" t="s">
        <v>4</v>
      </c>
      <c r="M187" s="56"/>
      <c r="N187" s="57"/>
      <c r="O187" s="57"/>
      <c r="P187" s="58"/>
      <c r="Q187" s="57"/>
      <c r="R187" s="57"/>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0">
        <f t="shared" si="9"/>
        <v>5439</v>
      </c>
      <c r="BB187" s="59">
        <f t="shared" si="10"/>
        <v>5439</v>
      </c>
      <c r="BC187" s="51" t="str">
        <f t="shared" si="11"/>
        <v>INR  Five Thousand Four Hundred &amp; Thirty Nine  Only</v>
      </c>
      <c r="HZ187" s="14"/>
      <c r="IA187" s="14">
        <v>175</v>
      </c>
      <c r="IB187" s="14" t="s">
        <v>239</v>
      </c>
      <c r="IC187" s="14"/>
      <c r="ID187" s="14">
        <v>7</v>
      </c>
      <c r="IE187" s="13" t="s">
        <v>85</v>
      </c>
    </row>
    <row r="188" spans="1:239" s="13" customFormat="1" ht="47.25">
      <c r="A188" s="52">
        <v>176</v>
      </c>
      <c r="B188" s="62" t="s">
        <v>240</v>
      </c>
      <c r="C188" s="46" t="s">
        <v>489</v>
      </c>
      <c r="D188" s="47">
        <v>7</v>
      </c>
      <c r="E188" s="48" t="s">
        <v>85</v>
      </c>
      <c r="F188" s="49">
        <v>5365.32</v>
      </c>
      <c r="G188" s="53"/>
      <c r="H188" s="53"/>
      <c r="I188" s="54" t="s">
        <v>33</v>
      </c>
      <c r="J188" s="55">
        <f t="shared" si="8"/>
        <v>1</v>
      </c>
      <c r="K188" s="53" t="s">
        <v>34</v>
      </c>
      <c r="L188" s="53" t="s">
        <v>4</v>
      </c>
      <c r="M188" s="56"/>
      <c r="N188" s="57"/>
      <c r="O188" s="57"/>
      <c r="P188" s="58"/>
      <c r="Q188" s="57"/>
      <c r="R188" s="57"/>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0">
        <f t="shared" si="9"/>
        <v>37557</v>
      </c>
      <c r="BB188" s="59">
        <f t="shared" si="10"/>
        <v>37557</v>
      </c>
      <c r="BC188" s="51" t="str">
        <f t="shared" si="11"/>
        <v>INR  Thirty Seven Thousand Five Hundred &amp; Fifty Seven  Only</v>
      </c>
      <c r="HZ188" s="14"/>
      <c r="IA188" s="14">
        <v>176</v>
      </c>
      <c r="IB188" s="14" t="s">
        <v>240</v>
      </c>
      <c r="IC188" s="14"/>
      <c r="ID188" s="14">
        <v>7</v>
      </c>
      <c r="IE188" s="13" t="s">
        <v>85</v>
      </c>
    </row>
    <row r="189" spans="1:238" s="13" customFormat="1" ht="31.5">
      <c r="A189" s="52">
        <v>177</v>
      </c>
      <c r="B189" s="62" t="s">
        <v>241</v>
      </c>
      <c r="C189" s="46" t="s">
        <v>490</v>
      </c>
      <c r="D189" s="64"/>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6"/>
      <c r="HZ189" s="14"/>
      <c r="IA189" s="14">
        <v>177</v>
      </c>
      <c r="IB189" s="14" t="s">
        <v>241</v>
      </c>
      <c r="IC189" s="14"/>
      <c r="ID189" s="14"/>
    </row>
    <row r="190" spans="1:238" s="13" customFormat="1" ht="15.75">
      <c r="A190" s="52">
        <v>178</v>
      </c>
      <c r="B190" s="62" t="s">
        <v>242</v>
      </c>
      <c r="C190" s="46" t="s">
        <v>491</v>
      </c>
      <c r="D190" s="64"/>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6"/>
      <c r="HZ190" s="14"/>
      <c r="IA190" s="14">
        <v>178</v>
      </c>
      <c r="IB190" s="14" t="s">
        <v>242</v>
      </c>
      <c r="IC190" s="14"/>
      <c r="ID190" s="14"/>
    </row>
    <row r="191" spans="1:239" s="13" customFormat="1" ht="15.75">
      <c r="A191" s="52">
        <v>179</v>
      </c>
      <c r="B191" s="62" t="s">
        <v>243</v>
      </c>
      <c r="C191" s="46" t="s">
        <v>492</v>
      </c>
      <c r="D191" s="47">
        <v>22</v>
      </c>
      <c r="E191" s="48" t="s">
        <v>85</v>
      </c>
      <c r="F191" s="49">
        <v>91.49</v>
      </c>
      <c r="G191" s="53"/>
      <c r="H191" s="53"/>
      <c r="I191" s="54" t="s">
        <v>33</v>
      </c>
      <c r="J191" s="55">
        <f t="shared" si="8"/>
        <v>1</v>
      </c>
      <c r="K191" s="53" t="s">
        <v>34</v>
      </c>
      <c r="L191" s="53" t="s">
        <v>4</v>
      </c>
      <c r="M191" s="56"/>
      <c r="N191" s="57"/>
      <c r="O191" s="57"/>
      <c r="P191" s="58"/>
      <c r="Q191" s="57"/>
      <c r="R191" s="57"/>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0">
        <f t="shared" si="9"/>
        <v>2013</v>
      </c>
      <c r="BB191" s="59">
        <f t="shared" si="10"/>
        <v>2013</v>
      </c>
      <c r="BC191" s="51" t="str">
        <f t="shared" si="11"/>
        <v>INR  Two Thousand  &amp;Thirteen  Only</v>
      </c>
      <c r="HZ191" s="14"/>
      <c r="IA191" s="14">
        <v>179</v>
      </c>
      <c r="IB191" s="14" t="s">
        <v>243</v>
      </c>
      <c r="IC191" s="14"/>
      <c r="ID191" s="14">
        <v>22</v>
      </c>
      <c r="IE191" s="13" t="s">
        <v>85</v>
      </c>
    </row>
    <row r="192" spans="1:239" s="13" customFormat="1" ht="63">
      <c r="A192" s="52">
        <v>180</v>
      </c>
      <c r="B192" s="62" t="s">
        <v>244</v>
      </c>
      <c r="C192" s="46" t="s">
        <v>493</v>
      </c>
      <c r="D192" s="47">
        <v>10</v>
      </c>
      <c r="E192" s="48" t="s">
        <v>85</v>
      </c>
      <c r="F192" s="49">
        <v>1237.31</v>
      </c>
      <c r="G192" s="53"/>
      <c r="H192" s="53"/>
      <c r="I192" s="54" t="s">
        <v>33</v>
      </c>
      <c r="J192" s="55">
        <f t="shared" si="8"/>
        <v>1</v>
      </c>
      <c r="K192" s="53" t="s">
        <v>34</v>
      </c>
      <c r="L192" s="53" t="s">
        <v>4</v>
      </c>
      <c r="M192" s="56"/>
      <c r="N192" s="57"/>
      <c r="O192" s="57"/>
      <c r="P192" s="58"/>
      <c r="Q192" s="57"/>
      <c r="R192" s="57"/>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0">
        <f t="shared" si="9"/>
        <v>12373</v>
      </c>
      <c r="BB192" s="59">
        <f t="shared" si="10"/>
        <v>12373</v>
      </c>
      <c r="BC192" s="51" t="str">
        <f t="shared" si="11"/>
        <v>INR  Twelve Thousand Three Hundred &amp; Seventy Three  Only</v>
      </c>
      <c r="HZ192" s="14"/>
      <c r="IA192" s="14">
        <v>180</v>
      </c>
      <c r="IB192" s="14" t="s">
        <v>244</v>
      </c>
      <c r="IC192" s="14"/>
      <c r="ID192" s="14">
        <v>10</v>
      </c>
      <c r="IE192" s="13" t="s">
        <v>85</v>
      </c>
    </row>
    <row r="193" spans="1:238" s="13" customFormat="1" ht="15.75">
      <c r="A193" s="52">
        <v>181</v>
      </c>
      <c r="B193" s="62" t="s">
        <v>140</v>
      </c>
      <c r="C193" s="46" t="s">
        <v>494</v>
      </c>
      <c r="D193" s="64"/>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6"/>
      <c r="HZ193" s="14"/>
      <c r="IA193" s="14">
        <v>181</v>
      </c>
      <c r="IB193" s="14" t="s">
        <v>140</v>
      </c>
      <c r="IC193" s="14"/>
      <c r="ID193" s="14"/>
    </row>
    <row r="194" spans="1:238" s="13" customFormat="1" ht="15.75">
      <c r="A194" s="52">
        <v>182</v>
      </c>
      <c r="B194" s="62" t="s">
        <v>141</v>
      </c>
      <c r="C194" s="46" t="s">
        <v>495</v>
      </c>
      <c r="D194" s="64"/>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6"/>
      <c r="HZ194" s="14"/>
      <c r="IA194" s="14">
        <v>182</v>
      </c>
      <c r="IB194" s="14" t="s">
        <v>141</v>
      </c>
      <c r="IC194" s="14"/>
      <c r="ID194" s="14"/>
    </row>
    <row r="195" spans="1:239" s="13" customFormat="1" ht="31.5">
      <c r="A195" s="52">
        <v>183</v>
      </c>
      <c r="B195" s="61" t="s">
        <v>245</v>
      </c>
      <c r="C195" s="46" t="s">
        <v>496</v>
      </c>
      <c r="D195" s="47">
        <v>31</v>
      </c>
      <c r="E195" s="48" t="s">
        <v>86</v>
      </c>
      <c r="F195" s="49">
        <v>944.67</v>
      </c>
      <c r="G195" s="53"/>
      <c r="H195" s="53"/>
      <c r="I195" s="54" t="s">
        <v>33</v>
      </c>
      <c r="J195" s="55">
        <f t="shared" si="8"/>
        <v>1</v>
      </c>
      <c r="K195" s="53" t="s">
        <v>34</v>
      </c>
      <c r="L195" s="53" t="s">
        <v>4</v>
      </c>
      <c r="M195" s="56"/>
      <c r="N195" s="57"/>
      <c r="O195" s="57"/>
      <c r="P195" s="58"/>
      <c r="Q195" s="57"/>
      <c r="R195" s="57"/>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0">
        <f t="shared" si="9"/>
        <v>29285</v>
      </c>
      <c r="BB195" s="59">
        <f t="shared" si="10"/>
        <v>29285</v>
      </c>
      <c r="BC195" s="51" t="str">
        <f t="shared" si="11"/>
        <v>INR  Twenty Nine Thousand Two Hundred &amp; Eighty Five  Only</v>
      </c>
      <c r="HZ195" s="14"/>
      <c r="IA195" s="14">
        <v>183</v>
      </c>
      <c r="IB195" s="14" t="s">
        <v>245</v>
      </c>
      <c r="IC195" s="14"/>
      <c r="ID195" s="14">
        <v>31</v>
      </c>
      <c r="IE195" s="13" t="s">
        <v>86</v>
      </c>
    </row>
    <row r="196" spans="1:238" s="13" customFormat="1" ht="15.75">
      <c r="A196" s="52">
        <v>184</v>
      </c>
      <c r="B196" s="61" t="s">
        <v>246</v>
      </c>
      <c r="C196" s="46" t="s">
        <v>497</v>
      </c>
      <c r="D196" s="64"/>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6"/>
      <c r="HZ196" s="14"/>
      <c r="IA196" s="14">
        <v>184</v>
      </c>
      <c r="IB196" s="14" t="s">
        <v>246</v>
      </c>
      <c r="IC196" s="14"/>
      <c r="ID196" s="14"/>
    </row>
    <row r="197" spans="1:239" s="13" customFormat="1" ht="31.5">
      <c r="A197" s="52">
        <v>185</v>
      </c>
      <c r="B197" s="61" t="s">
        <v>247</v>
      </c>
      <c r="C197" s="46" t="s">
        <v>498</v>
      </c>
      <c r="D197" s="47">
        <v>17</v>
      </c>
      <c r="E197" s="48" t="s">
        <v>86</v>
      </c>
      <c r="F197" s="49">
        <v>913.72</v>
      </c>
      <c r="G197" s="53"/>
      <c r="H197" s="53"/>
      <c r="I197" s="54" t="s">
        <v>33</v>
      </c>
      <c r="J197" s="55">
        <f t="shared" si="8"/>
        <v>1</v>
      </c>
      <c r="K197" s="53" t="s">
        <v>34</v>
      </c>
      <c r="L197" s="53" t="s">
        <v>4</v>
      </c>
      <c r="M197" s="56"/>
      <c r="N197" s="57"/>
      <c r="O197" s="57"/>
      <c r="P197" s="58"/>
      <c r="Q197" s="57"/>
      <c r="R197" s="57"/>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0">
        <f t="shared" si="9"/>
        <v>15533</v>
      </c>
      <c r="BB197" s="59">
        <f t="shared" si="10"/>
        <v>15533</v>
      </c>
      <c r="BC197" s="51" t="str">
        <f t="shared" si="11"/>
        <v>INR  Fifteen Thousand Five Hundred &amp; Thirty Three  Only</v>
      </c>
      <c r="HZ197" s="14"/>
      <c r="IA197" s="14">
        <v>185</v>
      </c>
      <c r="IB197" s="14" t="s">
        <v>247</v>
      </c>
      <c r="IC197" s="14"/>
      <c r="ID197" s="14">
        <v>17</v>
      </c>
      <c r="IE197" s="13" t="s">
        <v>86</v>
      </c>
    </row>
    <row r="198" spans="1:238" s="13" customFormat="1" ht="31.5">
      <c r="A198" s="52">
        <v>186</v>
      </c>
      <c r="B198" s="61" t="s">
        <v>248</v>
      </c>
      <c r="C198" s="46" t="s">
        <v>499</v>
      </c>
      <c r="D198" s="64"/>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6"/>
      <c r="HZ198" s="14"/>
      <c r="IA198" s="14">
        <v>186</v>
      </c>
      <c r="IB198" s="14" t="s">
        <v>248</v>
      </c>
      <c r="IC198" s="14"/>
      <c r="ID198" s="14"/>
    </row>
    <row r="199" spans="1:238" s="13" customFormat="1" ht="15.75">
      <c r="A199" s="52">
        <v>187</v>
      </c>
      <c r="B199" s="61" t="s">
        <v>141</v>
      </c>
      <c r="C199" s="46" t="s">
        <v>500</v>
      </c>
      <c r="D199" s="64"/>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6"/>
      <c r="HZ199" s="14"/>
      <c r="IA199" s="14">
        <v>187</v>
      </c>
      <c r="IB199" s="14" t="s">
        <v>141</v>
      </c>
      <c r="IC199" s="14"/>
      <c r="ID199" s="14"/>
    </row>
    <row r="200" spans="1:239" s="13" customFormat="1" ht="15.75">
      <c r="A200" s="52">
        <v>188</v>
      </c>
      <c r="B200" s="61" t="s">
        <v>249</v>
      </c>
      <c r="C200" s="46" t="s">
        <v>501</v>
      </c>
      <c r="D200" s="47">
        <v>4</v>
      </c>
      <c r="E200" s="48" t="s">
        <v>85</v>
      </c>
      <c r="F200" s="49">
        <v>523.98</v>
      </c>
      <c r="G200" s="53"/>
      <c r="H200" s="53"/>
      <c r="I200" s="54" t="s">
        <v>33</v>
      </c>
      <c r="J200" s="55">
        <f t="shared" si="8"/>
        <v>1</v>
      </c>
      <c r="K200" s="53" t="s">
        <v>34</v>
      </c>
      <c r="L200" s="53" t="s">
        <v>4</v>
      </c>
      <c r="M200" s="56"/>
      <c r="N200" s="57"/>
      <c r="O200" s="57"/>
      <c r="P200" s="58"/>
      <c r="Q200" s="57"/>
      <c r="R200" s="57"/>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0">
        <f t="shared" si="9"/>
        <v>2096</v>
      </c>
      <c r="BB200" s="59">
        <f t="shared" si="10"/>
        <v>2096</v>
      </c>
      <c r="BC200" s="51" t="str">
        <f t="shared" si="11"/>
        <v>INR  Two Thousand  &amp;Ninety Six  Only</v>
      </c>
      <c r="HZ200" s="14"/>
      <c r="IA200" s="14">
        <v>188</v>
      </c>
      <c r="IB200" s="14" t="s">
        <v>249</v>
      </c>
      <c r="IC200" s="14"/>
      <c r="ID200" s="14">
        <v>4</v>
      </c>
      <c r="IE200" s="13" t="s">
        <v>85</v>
      </c>
    </row>
    <row r="201" spans="1:238" s="13" customFormat="1" ht="15.75">
      <c r="A201" s="52">
        <v>189</v>
      </c>
      <c r="B201" s="61" t="s">
        <v>250</v>
      </c>
      <c r="C201" s="46" t="s">
        <v>502</v>
      </c>
      <c r="D201" s="64"/>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6"/>
      <c r="HZ201" s="14"/>
      <c r="IA201" s="14">
        <v>189</v>
      </c>
      <c r="IB201" s="14" t="s">
        <v>250</v>
      </c>
      <c r="IC201" s="14"/>
      <c r="ID201" s="14"/>
    </row>
    <row r="202" spans="1:238" s="13" customFormat="1" ht="15.75">
      <c r="A202" s="52">
        <v>190</v>
      </c>
      <c r="B202" s="61" t="s">
        <v>141</v>
      </c>
      <c r="C202" s="46" t="s">
        <v>503</v>
      </c>
      <c r="D202" s="64"/>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6"/>
      <c r="HZ202" s="14"/>
      <c r="IA202" s="14">
        <v>190</v>
      </c>
      <c r="IB202" s="14" t="s">
        <v>141</v>
      </c>
      <c r="IC202" s="14"/>
      <c r="ID202" s="14"/>
    </row>
    <row r="203" spans="1:239" s="13" customFormat="1" ht="15.75">
      <c r="A203" s="52">
        <v>191</v>
      </c>
      <c r="B203" s="61" t="s">
        <v>251</v>
      </c>
      <c r="C203" s="46" t="s">
        <v>504</v>
      </c>
      <c r="D203" s="47">
        <v>9</v>
      </c>
      <c r="E203" s="48" t="s">
        <v>85</v>
      </c>
      <c r="F203" s="49">
        <v>385.58</v>
      </c>
      <c r="G203" s="53"/>
      <c r="H203" s="53"/>
      <c r="I203" s="54" t="s">
        <v>33</v>
      </c>
      <c r="J203" s="55">
        <f t="shared" si="8"/>
        <v>1</v>
      </c>
      <c r="K203" s="53" t="s">
        <v>34</v>
      </c>
      <c r="L203" s="53" t="s">
        <v>4</v>
      </c>
      <c r="M203" s="56"/>
      <c r="N203" s="57"/>
      <c r="O203" s="57"/>
      <c r="P203" s="58"/>
      <c r="Q203" s="57"/>
      <c r="R203" s="57"/>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0">
        <f t="shared" si="9"/>
        <v>3470</v>
      </c>
      <c r="BB203" s="59">
        <f t="shared" si="10"/>
        <v>3470</v>
      </c>
      <c r="BC203" s="51" t="str">
        <f t="shared" si="11"/>
        <v>INR  Three Thousand Four Hundred &amp; Seventy  Only</v>
      </c>
      <c r="HZ203" s="14"/>
      <c r="IA203" s="14">
        <v>191</v>
      </c>
      <c r="IB203" s="14" t="s">
        <v>251</v>
      </c>
      <c r="IC203" s="14"/>
      <c r="ID203" s="14">
        <v>9</v>
      </c>
      <c r="IE203" s="13" t="s">
        <v>85</v>
      </c>
    </row>
    <row r="204" spans="1:238" s="13" customFormat="1" ht="15.75">
      <c r="A204" s="52">
        <v>192</v>
      </c>
      <c r="B204" s="61" t="s">
        <v>252</v>
      </c>
      <c r="C204" s="46" t="s">
        <v>505</v>
      </c>
      <c r="D204" s="64"/>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6"/>
      <c r="HZ204" s="14"/>
      <c r="IA204" s="14">
        <v>192</v>
      </c>
      <c r="IB204" s="14" t="s">
        <v>252</v>
      </c>
      <c r="IC204" s="14"/>
      <c r="ID204" s="14"/>
    </row>
    <row r="205" spans="1:238" s="13" customFormat="1" ht="15.75">
      <c r="A205" s="52">
        <v>193</v>
      </c>
      <c r="B205" s="61" t="s">
        <v>97</v>
      </c>
      <c r="C205" s="46" t="s">
        <v>506</v>
      </c>
      <c r="D205" s="64"/>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6"/>
      <c r="HZ205" s="14"/>
      <c r="IA205" s="14">
        <v>193</v>
      </c>
      <c r="IB205" s="14" t="s">
        <v>97</v>
      </c>
      <c r="IC205" s="14"/>
      <c r="ID205" s="14"/>
    </row>
    <row r="206" spans="1:239" s="13" customFormat="1" ht="15.75">
      <c r="A206" s="52">
        <v>194</v>
      </c>
      <c r="B206" s="61" t="s">
        <v>249</v>
      </c>
      <c r="C206" s="46" t="s">
        <v>507</v>
      </c>
      <c r="D206" s="47">
        <v>10</v>
      </c>
      <c r="E206" s="48" t="s">
        <v>85</v>
      </c>
      <c r="F206" s="49">
        <v>385.58</v>
      </c>
      <c r="G206" s="53"/>
      <c r="H206" s="53"/>
      <c r="I206" s="54" t="s">
        <v>33</v>
      </c>
      <c r="J206" s="55">
        <f t="shared" si="8"/>
        <v>1</v>
      </c>
      <c r="K206" s="53" t="s">
        <v>34</v>
      </c>
      <c r="L206" s="53" t="s">
        <v>4</v>
      </c>
      <c r="M206" s="56"/>
      <c r="N206" s="57"/>
      <c r="O206" s="57"/>
      <c r="P206" s="58"/>
      <c r="Q206" s="57"/>
      <c r="R206" s="57"/>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0">
        <f t="shared" si="9"/>
        <v>3856</v>
      </c>
      <c r="BB206" s="59">
        <f t="shared" si="10"/>
        <v>3856</v>
      </c>
      <c r="BC206" s="51" t="str">
        <f t="shared" si="11"/>
        <v>INR  Three Thousand Eight Hundred &amp; Fifty Six  Only</v>
      </c>
      <c r="HZ206" s="14"/>
      <c r="IA206" s="14">
        <v>194</v>
      </c>
      <c r="IB206" s="14" t="s">
        <v>249</v>
      </c>
      <c r="IC206" s="14"/>
      <c r="ID206" s="14">
        <v>10</v>
      </c>
      <c r="IE206" s="13" t="s">
        <v>85</v>
      </c>
    </row>
    <row r="207" spans="1:238" s="13" customFormat="1" ht="15.75">
      <c r="A207" s="52">
        <v>195</v>
      </c>
      <c r="B207" s="61" t="s">
        <v>253</v>
      </c>
      <c r="C207" s="46" t="s">
        <v>508</v>
      </c>
      <c r="D207" s="64"/>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6"/>
      <c r="HZ207" s="14"/>
      <c r="IA207" s="14">
        <v>195</v>
      </c>
      <c r="IB207" s="14" t="s">
        <v>253</v>
      </c>
      <c r="IC207" s="14"/>
      <c r="ID207" s="14"/>
    </row>
    <row r="208" spans="1:239" s="13" customFormat="1" ht="31.5">
      <c r="A208" s="52">
        <v>196</v>
      </c>
      <c r="B208" s="61" t="s">
        <v>249</v>
      </c>
      <c r="C208" s="46" t="s">
        <v>509</v>
      </c>
      <c r="D208" s="47">
        <v>6</v>
      </c>
      <c r="E208" s="48" t="s">
        <v>85</v>
      </c>
      <c r="F208" s="49">
        <v>238.01</v>
      </c>
      <c r="G208" s="53"/>
      <c r="H208" s="53"/>
      <c r="I208" s="54" t="s">
        <v>33</v>
      </c>
      <c r="J208" s="55">
        <f aca="true" t="shared" si="12" ref="J208:J270">IF(I208="Less(-)",-1,1)</f>
        <v>1</v>
      </c>
      <c r="K208" s="53" t="s">
        <v>34</v>
      </c>
      <c r="L208" s="53" t="s">
        <v>4</v>
      </c>
      <c r="M208" s="56"/>
      <c r="N208" s="57"/>
      <c r="O208" s="57"/>
      <c r="P208" s="58"/>
      <c r="Q208" s="57"/>
      <c r="R208" s="57"/>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0">
        <f aca="true" t="shared" si="13" ref="BA208:BA270">ROUND(total_amount_ba($B$2,$D$2,D208,F208,J208,K208,M208),0)</f>
        <v>1428</v>
      </c>
      <c r="BB208" s="59">
        <f aca="true" t="shared" si="14" ref="BB208:BB270">BA208+SUM(N208:AZ208)</f>
        <v>1428</v>
      </c>
      <c r="BC208" s="51" t="str">
        <f aca="true" t="shared" si="15" ref="BC208:BC270">SpellNumber(L208,BB208)</f>
        <v>INR  One Thousand Four Hundred &amp; Twenty Eight  Only</v>
      </c>
      <c r="HZ208" s="14"/>
      <c r="IA208" s="14">
        <v>196</v>
      </c>
      <c r="IB208" s="14" t="s">
        <v>249</v>
      </c>
      <c r="IC208" s="14"/>
      <c r="ID208" s="14">
        <v>6</v>
      </c>
      <c r="IE208" s="13" t="s">
        <v>85</v>
      </c>
    </row>
    <row r="209" spans="1:238" s="13" customFormat="1" ht="31.5">
      <c r="A209" s="52">
        <v>197</v>
      </c>
      <c r="B209" s="62" t="s">
        <v>254</v>
      </c>
      <c r="C209" s="46" t="s">
        <v>510</v>
      </c>
      <c r="D209" s="64"/>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6"/>
      <c r="HZ209" s="14"/>
      <c r="IA209" s="14">
        <v>197</v>
      </c>
      <c r="IB209" s="14" t="s">
        <v>254</v>
      </c>
      <c r="IC209" s="14"/>
      <c r="ID209" s="14"/>
    </row>
    <row r="210" spans="1:239" s="13" customFormat="1" ht="31.5">
      <c r="A210" s="52">
        <v>198</v>
      </c>
      <c r="B210" s="61" t="s">
        <v>97</v>
      </c>
      <c r="C210" s="46" t="s">
        <v>511</v>
      </c>
      <c r="D210" s="47">
        <v>34</v>
      </c>
      <c r="E210" s="48" t="s">
        <v>85</v>
      </c>
      <c r="F210" s="49">
        <v>481.94</v>
      </c>
      <c r="G210" s="53"/>
      <c r="H210" s="53"/>
      <c r="I210" s="54" t="s">
        <v>33</v>
      </c>
      <c r="J210" s="55">
        <f t="shared" si="12"/>
        <v>1</v>
      </c>
      <c r="K210" s="53" t="s">
        <v>34</v>
      </c>
      <c r="L210" s="53" t="s">
        <v>4</v>
      </c>
      <c r="M210" s="56"/>
      <c r="N210" s="57"/>
      <c r="O210" s="57"/>
      <c r="P210" s="58"/>
      <c r="Q210" s="57"/>
      <c r="R210" s="57"/>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0">
        <f t="shared" si="13"/>
        <v>16386</v>
      </c>
      <c r="BB210" s="59">
        <f t="shared" si="14"/>
        <v>16386</v>
      </c>
      <c r="BC210" s="51" t="str">
        <f t="shared" si="15"/>
        <v>INR  Sixteen Thousand Three Hundred &amp; Eighty Six  Only</v>
      </c>
      <c r="HZ210" s="14"/>
      <c r="IA210" s="14">
        <v>198</v>
      </c>
      <c r="IB210" s="14" t="s">
        <v>97</v>
      </c>
      <c r="IC210" s="14"/>
      <c r="ID210" s="14">
        <v>34</v>
      </c>
      <c r="IE210" s="13" t="s">
        <v>85</v>
      </c>
    </row>
    <row r="211" spans="1:239" s="13" customFormat="1" ht="31.5">
      <c r="A211" s="52">
        <v>199</v>
      </c>
      <c r="B211" s="61" t="s">
        <v>253</v>
      </c>
      <c r="C211" s="46" t="s">
        <v>512</v>
      </c>
      <c r="D211" s="47">
        <v>14</v>
      </c>
      <c r="E211" s="48" t="s">
        <v>85</v>
      </c>
      <c r="F211" s="49">
        <v>408.94</v>
      </c>
      <c r="G211" s="53"/>
      <c r="H211" s="53"/>
      <c r="I211" s="54" t="s">
        <v>33</v>
      </c>
      <c r="J211" s="55">
        <f t="shared" si="12"/>
        <v>1</v>
      </c>
      <c r="K211" s="53" t="s">
        <v>34</v>
      </c>
      <c r="L211" s="53" t="s">
        <v>4</v>
      </c>
      <c r="M211" s="56"/>
      <c r="N211" s="57"/>
      <c r="O211" s="57"/>
      <c r="P211" s="58"/>
      <c r="Q211" s="57"/>
      <c r="R211" s="57"/>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0">
        <f t="shared" si="13"/>
        <v>5725</v>
      </c>
      <c r="BB211" s="59">
        <f t="shared" si="14"/>
        <v>5725</v>
      </c>
      <c r="BC211" s="51" t="str">
        <f t="shared" si="15"/>
        <v>INR  Five Thousand Seven Hundred &amp; Twenty Five  Only</v>
      </c>
      <c r="HZ211" s="14"/>
      <c r="IA211" s="14">
        <v>199</v>
      </c>
      <c r="IB211" s="14" t="s">
        <v>253</v>
      </c>
      <c r="IC211" s="14"/>
      <c r="ID211" s="14">
        <v>14</v>
      </c>
      <c r="IE211" s="13" t="s">
        <v>85</v>
      </c>
    </row>
    <row r="212" spans="1:238" s="13" customFormat="1" ht="59.25" customHeight="1">
      <c r="A212" s="52">
        <v>200</v>
      </c>
      <c r="B212" s="61" t="s">
        <v>255</v>
      </c>
      <c r="C212" s="46" t="s">
        <v>513</v>
      </c>
      <c r="D212" s="64"/>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6"/>
      <c r="HZ212" s="14"/>
      <c r="IA212" s="14">
        <v>200</v>
      </c>
      <c r="IB212" s="60" t="s">
        <v>255</v>
      </c>
      <c r="IC212" s="14"/>
      <c r="ID212" s="14"/>
    </row>
    <row r="213" spans="1:238" s="13" customFormat="1" ht="15.75">
      <c r="A213" s="52">
        <v>201</v>
      </c>
      <c r="B213" s="61" t="s">
        <v>142</v>
      </c>
      <c r="C213" s="46" t="s">
        <v>514</v>
      </c>
      <c r="D213" s="64"/>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6"/>
      <c r="HZ213" s="14"/>
      <c r="IA213" s="14">
        <v>201</v>
      </c>
      <c r="IB213" s="14" t="s">
        <v>142</v>
      </c>
      <c r="IC213" s="14"/>
      <c r="ID213" s="14"/>
    </row>
    <row r="214" spans="1:239" s="13" customFormat="1" ht="31.5">
      <c r="A214" s="52">
        <v>202</v>
      </c>
      <c r="B214" s="61" t="s">
        <v>256</v>
      </c>
      <c r="C214" s="46" t="s">
        <v>515</v>
      </c>
      <c r="D214" s="47">
        <v>8</v>
      </c>
      <c r="E214" s="48" t="s">
        <v>85</v>
      </c>
      <c r="F214" s="49">
        <v>1406.49</v>
      </c>
      <c r="G214" s="53"/>
      <c r="H214" s="53"/>
      <c r="I214" s="54" t="s">
        <v>33</v>
      </c>
      <c r="J214" s="55">
        <f t="shared" si="12"/>
        <v>1</v>
      </c>
      <c r="K214" s="53" t="s">
        <v>34</v>
      </c>
      <c r="L214" s="53" t="s">
        <v>4</v>
      </c>
      <c r="M214" s="56"/>
      <c r="N214" s="57"/>
      <c r="O214" s="57"/>
      <c r="P214" s="58"/>
      <c r="Q214" s="57"/>
      <c r="R214" s="57"/>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0">
        <f t="shared" si="13"/>
        <v>11252</v>
      </c>
      <c r="BB214" s="59">
        <f t="shared" si="14"/>
        <v>11252</v>
      </c>
      <c r="BC214" s="51" t="str">
        <f t="shared" si="15"/>
        <v>INR  Eleven Thousand Two Hundred &amp; Fifty Two  Only</v>
      </c>
      <c r="HZ214" s="14"/>
      <c r="IA214" s="14">
        <v>202</v>
      </c>
      <c r="IB214" s="14" t="s">
        <v>256</v>
      </c>
      <c r="IC214" s="14"/>
      <c r="ID214" s="14">
        <v>8</v>
      </c>
      <c r="IE214" s="13" t="s">
        <v>85</v>
      </c>
    </row>
    <row r="215" spans="1:238" s="13" customFormat="1" ht="15.75">
      <c r="A215" s="52">
        <v>203</v>
      </c>
      <c r="B215" s="61" t="s">
        <v>257</v>
      </c>
      <c r="C215" s="46" t="s">
        <v>516</v>
      </c>
      <c r="D215" s="64"/>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6"/>
      <c r="HZ215" s="14"/>
      <c r="IA215" s="14">
        <v>203</v>
      </c>
      <c r="IB215" s="14" t="s">
        <v>257</v>
      </c>
      <c r="IC215" s="14"/>
      <c r="ID215" s="14"/>
    </row>
    <row r="216" spans="1:239" s="13" customFormat="1" ht="31.5">
      <c r="A216" s="52">
        <v>204</v>
      </c>
      <c r="B216" s="62" t="s">
        <v>249</v>
      </c>
      <c r="C216" s="46" t="s">
        <v>517</v>
      </c>
      <c r="D216" s="47">
        <v>5</v>
      </c>
      <c r="E216" s="48" t="s">
        <v>85</v>
      </c>
      <c r="F216" s="49">
        <v>1465.15</v>
      </c>
      <c r="G216" s="53"/>
      <c r="H216" s="53"/>
      <c r="I216" s="54" t="s">
        <v>33</v>
      </c>
      <c r="J216" s="55">
        <f t="shared" si="12"/>
        <v>1</v>
      </c>
      <c r="K216" s="53" t="s">
        <v>34</v>
      </c>
      <c r="L216" s="53" t="s">
        <v>4</v>
      </c>
      <c r="M216" s="56"/>
      <c r="N216" s="57"/>
      <c r="O216" s="57"/>
      <c r="P216" s="58"/>
      <c r="Q216" s="57"/>
      <c r="R216" s="57"/>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0">
        <f t="shared" si="13"/>
        <v>7326</v>
      </c>
      <c r="BB216" s="59">
        <f t="shared" si="14"/>
        <v>7326</v>
      </c>
      <c r="BC216" s="51" t="str">
        <f t="shared" si="15"/>
        <v>INR  Seven Thousand Three Hundred &amp; Twenty Six  Only</v>
      </c>
      <c r="HZ216" s="14"/>
      <c r="IA216" s="14">
        <v>204</v>
      </c>
      <c r="IB216" s="14" t="s">
        <v>249</v>
      </c>
      <c r="IC216" s="14"/>
      <c r="ID216" s="14">
        <v>5</v>
      </c>
      <c r="IE216" s="13" t="s">
        <v>85</v>
      </c>
    </row>
    <row r="217" spans="1:238" s="13" customFormat="1" ht="15.75">
      <c r="A217" s="52">
        <v>205</v>
      </c>
      <c r="B217" s="62" t="s">
        <v>76</v>
      </c>
      <c r="C217" s="46" t="s">
        <v>518</v>
      </c>
      <c r="D217" s="64"/>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6"/>
      <c r="HZ217" s="14"/>
      <c r="IA217" s="14">
        <v>205</v>
      </c>
      <c r="IB217" s="14" t="s">
        <v>76</v>
      </c>
      <c r="IC217" s="14"/>
      <c r="ID217" s="14"/>
    </row>
    <row r="218" spans="1:238" s="13" customFormat="1" ht="47.25">
      <c r="A218" s="52">
        <v>206</v>
      </c>
      <c r="B218" s="62" t="s">
        <v>258</v>
      </c>
      <c r="C218" s="46" t="s">
        <v>519</v>
      </c>
      <c r="D218" s="64"/>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6"/>
      <c r="HZ218" s="14"/>
      <c r="IA218" s="14">
        <v>206</v>
      </c>
      <c r="IB218" s="14" t="s">
        <v>258</v>
      </c>
      <c r="IC218" s="14"/>
      <c r="ID218" s="14"/>
    </row>
    <row r="219" spans="1:239" s="13" customFormat="1" ht="31.5">
      <c r="A219" s="52">
        <v>207</v>
      </c>
      <c r="B219" s="61" t="s">
        <v>259</v>
      </c>
      <c r="C219" s="46" t="s">
        <v>520</v>
      </c>
      <c r="D219" s="47">
        <v>20</v>
      </c>
      <c r="E219" s="48" t="s">
        <v>86</v>
      </c>
      <c r="F219" s="49">
        <v>266.64</v>
      </c>
      <c r="G219" s="53"/>
      <c r="H219" s="53"/>
      <c r="I219" s="54" t="s">
        <v>33</v>
      </c>
      <c r="J219" s="55">
        <f t="shared" si="12"/>
        <v>1</v>
      </c>
      <c r="K219" s="53" t="s">
        <v>34</v>
      </c>
      <c r="L219" s="53" t="s">
        <v>4</v>
      </c>
      <c r="M219" s="56"/>
      <c r="N219" s="57"/>
      <c r="O219" s="57"/>
      <c r="P219" s="58"/>
      <c r="Q219" s="57"/>
      <c r="R219" s="57"/>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0">
        <f t="shared" si="13"/>
        <v>5333</v>
      </c>
      <c r="BB219" s="59">
        <f t="shared" si="14"/>
        <v>5333</v>
      </c>
      <c r="BC219" s="51" t="str">
        <f t="shared" si="15"/>
        <v>INR  Five Thousand Three Hundred &amp; Thirty Three  Only</v>
      </c>
      <c r="HZ219" s="14"/>
      <c r="IA219" s="14">
        <v>207</v>
      </c>
      <c r="IB219" s="14" t="s">
        <v>259</v>
      </c>
      <c r="IC219" s="14"/>
      <c r="ID219" s="14">
        <v>20</v>
      </c>
      <c r="IE219" s="13" t="s">
        <v>86</v>
      </c>
    </row>
    <row r="220" spans="1:239" s="13" customFormat="1" ht="31.5">
      <c r="A220" s="52">
        <v>208</v>
      </c>
      <c r="B220" s="61" t="s">
        <v>260</v>
      </c>
      <c r="C220" s="46" t="s">
        <v>521</v>
      </c>
      <c r="D220" s="47">
        <v>100</v>
      </c>
      <c r="E220" s="48" t="s">
        <v>86</v>
      </c>
      <c r="F220" s="49">
        <v>327.36</v>
      </c>
      <c r="G220" s="53"/>
      <c r="H220" s="53"/>
      <c r="I220" s="54" t="s">
        <v>33</v>
      </c>
      <c r="J220" s="55">
        <f t="shared" si="12"/>
        <v>1</v>
      </c>
      <c r="K220" s="53" t="s">
        <v>34</v>
      </c>
      <c r="L220" s="53" t="s">
        <v>4</v>
      </c>
      <c r="M220" s="56"/>
      <c r="N220" s="57"/>
      <c r="O220" s="57"/>
      <c r="P220" s="58"/>
      <c r="Q220" s="57"/>
      <c r="R220" s="57"/>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0">
        <f t="shared" si="13"/>
        <v>32736</v>
      </c>
      <c r="BB220" s="59">
        <f t="shared" si="14"/>
        <v>32736</v>
      </c>
      <c r="BC220" s="51" t="str">
        <f t="shared" si="15"/>
        <v>INR  Thirty Two Thousand Seven Hundred &amp; Thirty Six  Only</v>
      </c>
      <c r="HZ220" s="14"/>
      <c r="IA220" s="14">
        <v>208</v>
      </c>
      <c r="IB220" s="14" t="s">
        <v>260</v>
      </c>
      <c r="IC220" s="14"/>
      <c r="ID220" s="14">
        <v>100</v>
      </c>
      <c r="IE220" s="13" t="s">
        <v>86</v>
      </c>
    </row>
    <row r="221" spans="1:238" s="13" customFormat="1" ht="63">
      <c r="A221" s="52">
        <v>209</v>
      </c>
      <c r="B221" s="61" t="s">
        <v>261</v>
      </c>
      <c r="C221" s="46" t="s">
        <v>522</v>
      </c>
      <c r="D221" s="64"/>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6"/>
      <c r="HZ221" s="14"/>
      <c r="IA221" s="14">
        <v>209</v>
      </c>
      <c r="IB221" s="14" t="s">
        <v>261</v>
      </c>
      <c r="IC221" s="14"/>
      <c r="ID221" s="14"/>
    </row>
    <row r="222" spans="1:239" s="13" customFormat="1" ht="15.75">
      <c r="A222" s="52">
        <v>210</v>
      </c>
      <c r="B222" s="62" t="s">
        <v>259</v>
      </c>
      <c r="C222" s="46" t="s">
        <v>523</v>
      </c>
      <c r="D222" s="47">
        <v>40</v>
      </c>
      <c r="E222" s="48" t="s">
        <v>86</v>
      </c>
      <c r="F222" s="49">
        <v>425.43</v>
      </c>
      <c r="G222" s="53"/>
      <c r="H222" s="53"/>
      <c r="I222" s="54" t="s">
        <v>33</v>
      </c>
      <c r="J222" s="55">
        <f t="shared" si="12"/>
        <v>1</v>
      </c>
      <c r="K222" s="53" t="s">
        <v>34</v>
      </c>
      <c r="L222" s="53" t="s">
        <v>4</v>
      </c>
      <c r="M222" s="56"/>
      <c r="N222" s="57"/>
      <c r="O222" s="57"/>
      <c r="P222" s="58"/>
      <c r="Q222" s="57"/>
      <c r="R222" s="57"/>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0">
        <f t="shared" si="13"/>
        <v>17017</v>
      </c>
      <c r="BB222" s="59">
        <f t="shared" si="14"/>
        <v>17017</v>
      </c>
      <c r="BC222" s="51" t="str">
        <f t="shared" si="15"/>
        <v>INR  Seventeen Thousand  &amp;Seventeen  Only</v>
      </c>
      <c r="HZ222" s="14"/>
      <c r="IA222" s="14">
        <v>210</v>
      </c>
      <c r="IB222" s="14" t="s">
        <v>259</v>
      </c>
      <c r="IC222" s="14"/>
      <c r="ID222" s="14">
        <v>40</v>
      </c>
      <c r="IE222" s="13" t="s">
        <v>86</v>
      </c>
    </row>
    <row r="223" spans="1:238" s="13" customFormat="1" ht="31.5">
      <c r="A223" s="52">
        <v>211</v>
      </c>
      <c r="B223" s="61" t="s">
        <v>262</v>
      </c>
      <c r="C223" s="46" t="s">
        <v>524</v>
      </c>
      <c r="D223" s="64"/>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6"/>
      <c r="HZ223" s="14"/>
      <c r="IA223" s="14">
        <v>211</v>
      </c>
      <c r="IB223" s="14" t="s">
        <v>262</v>
      </c>
      <c r="IC223" s="14"/>
      <c r="ID223" s="14"/>
    </row>
    <row r="224" spans="1:239" s="13" customFormat="1" ht="15.75">
      <c r="A224" s="52">
        <v>212</v>
      </c>
      <c r="B224" s="61" t="s">
        <v>259</v>
      </c>
      <c r="C224" s="46" t="s">
        <v>525</v>
      </c>
      <c r="D224" s="47">
        <v>15</v>
      </c>
      <c r="E224" s="48" t="s">
        <v>86</v>
      </c>
      <c r="F224" s="49">
        <v>234.55</v>
      </c>
      <c r="G224" s="53"/>
      <c r="H224" s="53"/>
      <c r="I224" s="54" t="s">
        <v>33</v>
      </c>
      <c r="J224" s="55">
        <f t="shared" si="12"/>
        <v>1</v>
      </c>
      <c r="K224" s="53" t="s">
        <v>34</v>
      </c>
      <c r="L224" s="53" t="s">
        <v>4</v>
      </c>
      <c r="M224" s="56"/>
      <c r="N224" s="57"/>
      <c r="O224" s="57"/>
      <c r="P224" s="58"/>
      <c r="Q224" s="57"/>
      <c r="R224" s="57"/>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0">
        <f t="shared" si="13"/>
        <v>3518</v>
      </c>
      <c r="BB224" s="59">
        <f t="shared" si="14"/>
        <v>3518</v>
      </c>
      <c r="BC224" s="51" t="str">
        <f t="shared" si="15"/>
        <v>INR  Three Thousand Five Hundred &amp; Eighteen  Only</v>
      </c>
      <c r="HZ224" s="14"/>
      <c r="IA224" s="14">
        <v>212</v>
      </c>
      <c r="IB224" s="14" t="s">
        <v>259</v>
      </c>
      <c r="IC224" s="14"/>
      <c r="ID224" s="14">
        <v>15</v>
      </c>
      <c r="IE224" s="13" t="s">
        <v>86</v>
      </c>
    </row>
    <row r="225" spans="1:239" s="13" customFormat="1" ht="31.5">
      <c r="A225" s="52">
        <v>213</v>
      </c>
      <c r="B225" s="61" t="s">
        <v>260</v>
      </c>
      <c r="C225" s="46" t="s">
        <v>526</v>
      </c>
      <c r="D225" s="47">
        <v>30</v>
      </c>
      <c r="E225" s="48" t="s">
        <v>86</v>
      </c>
      <c r="F225" s="49">
        <v>276.5</v>
      </c>
      <c r="G225" s="53"/>
      <c r="H225" s="53"/>
      <c r="I225" s="54" t="s">
        <v>33</v>
      </c>
      <c r="J225" s="55">
        <f t="shared" si="12"/>
        <v>1</v>
      </c>
      <c r="K225" s="53" t="s">
        <v>34</v>
      </c>
      <c r="L225" s="53" t="s">
        <v>4</v>
      </c>
      <c r="M225" s="56"/>
      <c r="N225" s="57"/>
      <c r="O225" s="57"/>
      <c r="P225" s="58"/>
      <c r="Q225" s="57"/>
      <c r="R225" s="57"/>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0">
        <f t="shared" si="13"/>
        <v>8295</v>
      </c>
      <c r="BB225" s="59">
        <f t="shared" si="14"/>
        <v>8295</v>
      </c>
      <c r="BC225" s="51" t="str">
        <f t="shared" si="15"/>
        <v>INR  Eight Thousand Two Hundred &amp; Ninety Five  Only</v>
      </c>
      <c r="HZ225" s="14"/>
      <c r="IA225" s="14">
        <v>213</v>
      </c>
      <c r="IB225" s="14" t="s">
        <v>260</v>
      </c>
      <c r="IC225" s="14"/>
      <c r="ID225" s="14">
        <v>30</v>
      </c>
      <c r="IE225" s="13" t="s">
        <v>86</v>
      </c>
    </row>
    <row r="226" spans="1:239" s="13" customFormat="1" ht="15.75">
      <c r="A226" s="52">
        <v>214</v>
      </c>
      <c r="B226" s="61" t="s">
        <v>263</v>
      </c>
      <c r="C226" s="46" t="s">
        <v>527</v>
      </c>
      <c r="D226" s="47">
        <v>10</v>
      </c>
      <c r="E226" s="48" t="s">
        <v>86</v>
      </c>
      <c r="F226" s="49">
        <v>366.46</v>
      </c>
      <c r="G226" s="53"/>
      <c r="H226" s="53"/>
      <c r="I226" s="54" t="s">
        <v>33</v>
      </c>
      <c r="J226" s="55">
        <f t="shared" si="12"/>
        <v>1</v>
      </c>
      <c r="K226" s="53" t="s">
        <v>34</v>
      </c>
      <c r="L226" s="53" t="s">
        <v>4</v>
      </c>
      <c r="M226" s="56"/>
      <c r="N226" s="57"/>
      <c r="O226" s="57"/>
      <c r="P226" s="58"/>
      <c r="Q226" s="57"/>
      <c r="R226" s="57"/>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0">
        <f t="shared" si="13"/>
        <v>3665</v>
      </c>
      <c r="BB226" s="59">
        <f t="shared" si="14"/>
        <v>3665</v>
      </c>
      <c r="BC226" s="51" t="str">
        <f t="shared" si="15"/>
        <v>INR  Three Thousand Six Hundred &amp; Sixty Five  Only</v>
      </c>
      <c r="HZ226" s="14"/>
      <c r="IA226" s="14">
        <v>214</v>
      </c>
      <c r="IB226" s="14" t="s">
        <v>263</v>
      </c>
      <c r="IC226" s="14"/>
      <c r="ID226" s="14">
        <v>10</v>
      </c>
      <c r="IE226" s="13" t="s">
        <v>86</v>
      </c>
    </row>
    <row r="227" spans="1:239" s="13" customFormat="1" ht="15.75">
      <c r="A227" s="52">
        <v>215</v>
      </c>
      <c r="B227" s="62" t="s">
        <v>264</v>
      </c>
      <c r="C227" s="46" t="s">
        <v>528</v>
      </c>
      <c r="D227" s="47">
        <v>5</v>
      </c>
      <c r="E227" s="48" t="s">
        <v>86</v>
      </c>
      <c r="F227" s="49">
        <v>401.32</v>
      </c>
      <c r="G227" s="53"/>
      <c r="H227" s="53"/>
      <c r="I227" s="54" t="s">
        <v>33</v>
      </c>
      <c r="J227" s="55">
        <f t="shared" si="12"/>
        <v>1</v>
      </c>
      <c r="K227" s="53" t="s">
        <v>34</v>
      </c>
      <c r="L227" s="53" t="s">
        <v>4</v>
      </c>
      <c r="M227" s="56"/>
      <c r="N227" s="57"/>
      <c r="O227" s="57"/>
      <c r="P227" s="58"/>
      <c r="Q227" s="57"/>
      <c r="R227" s="57"/>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0">
        <f t="shared" si="13"/>
        <v>2007</v>
      </c>
      <c r="BB227" s="59">
        <f t="shared" si="14"/>
        <v>2007</v>
      </c>
      <c r="BC227" s="51" t="str">
        <f t="shared" si="15"/>
        <v>INR  Two Thousand  &amp;Seven  Only</v>
      </c>
      <c r="HZ227" s="14"/>
      <c r="IA227" s="14">
        <v>215</v>
      </c>
      <c r="IB227" s="14" t="s">
        <v>264</v>
      </c>
      <c r="IC227" s="14"/>
      <c r="ID227" s="14">
        <v>5</v>
      </c>
      <c r="IE227" s="13" t="s">
        <v>86</v>
      </c>
    </row>
    <row r="228" spans="1:238" s="13" customFormat="1" ht="50.25" customHeight="1">
      <c r="A228" s="52">
        <v>216</v>
      </c>
      <c r="B228" s="61" t="s">
        <v>265</v>
      </c>
      <c r="C228" s="46" t="s">
        <v>529</v>
      </c>
      <c r="D228" s="64"/>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6"/>
      <c r="HZ228" s="14"/>
      <c r="IA228" s="14">
        <v>216</v>
      </c>
      <c r="IB228" s="60" t="s">
        <v>265</v>
      </c>
      <c r="IC228" s="14"/>
      <c r="ID228" s="14"/>
    </row>
    <row r="229" spans="1:239" s="13" customFormat="1" ht="15.75">
      <c r="A229" s="52">
        <v>217</v>
      </c>
      <c r="B229" s="61" t="s">
        <v>266</v>
      </c>
      <c r="C229" s="46" t="s">
        <v>530</v>
      </c>
      <c r="D229" s="47">
        <v>1</v>
      </c>
      <c r="E229" s="48" t="s">
        <v>85</v>
      </c>
      <c r="F229" s="49">
        <v>663.83</v>
      </c>
      <c r="G229" s="53"/>
      <c r="H229" s="53"/>
      <c r="I229" s="54" t="s">
        <v>33</v>
      </c>
      <c r="J229" s="55">
        <f t="shared" si="12"/>
        <v>1</v>
      </c>
      <c r="K229" s="53" t="s">
        <v>34</v>
      </c>
      <c r="L229" s="53" t="s">
        <v>4</v>
      </c>
      <c r="M229" s="56"/>
      <c r="N229" s="57"/>
      <c r="O229" s="57"/>
      <c r="P229" s="58"/>
      <c r="Q229" s="57"/>
      <c r="R229" s="57"/>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0">
        <f t="shared" si="13"/>
        <v>664</v>
      </c>
      <c r="BB229" s="59">
        <f t="shared" si="14"/>
        <v>664</v>
      </c>
      <c r="BC229" s="51" t="str">
        <f t="shared" si="15"/>
        <v>INR  Six Hundred &amp; Sixty Four  Only</v>
      </c>
      <c r="HZ229" s="14"/>
      <c r="IA229" s="14">
        <v>217</v>
      </c>
      <c r="IB229" s="14" t="s">
        <v>266</v>
      </c>
      <c r="IC229" s="14"/>
      <c r="ID229" s="14">
        <v>1</v>
      </c>
      <c r="IE229" s="13" t="s">
        <v>85</v>
      </c>
    </row>
    <row r="230" spans="1:238" s="13" customFormat="1" ht="31.5">
      <c r="A230" s="52">
        <v>218</v>
      </c>
      <c r="B230" s="61" t="s">
        <v>267</v>
      </c>
      <c r="C230" s="46" t="s">
        <v>531</v>
      </c>
      <c r="D230" s="64"/>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6"/>
      <c r="HZ230" s="14"/>
      <c r="IA230" s="14">
        <v>218</v>
      </c>
      <c r="IB230" s="14" t="s">
        <v>267</v>
      </c>
      <c r="IC230" s="14"/>
      <c r="ID230" s="14"/>
    </row>
    <row r="231" spans="1:239" s="13" customFormat="1" ht="15.75">
      <c r="A231" s="52">
        <v>219</v>
      </c>
      <c r="B231" s="61" t="s">
        <v>268</v>
      </c>
      <c r="C231" s="46" t="s">
        <v>532</v>
      </c>
      <c r="D231" s="47">
        <v>1</v>
      </c>
      <c r="E231" s="48" t="s">
        <v>85</v>
      </c>
      <c r="F231" s="49">
        <v>466.77</v>
      </c>
      <c r="G231" s="53"/>
      <c r="H231" s="53"/>
      <c r="I231" s="54" t="s">
        <v>33</v>
      </c>
      <c r="J231" s="55">
        <f t="shared" si="12"/>
        <v>1</v>
      </c>
      <c r="K231" s="53" t="s">
        <v>34</v>
      </c>
      <c r="L231" s="53" t="s">
        <v>4</v>
      </c>
      <c r="M231" s="56"/>
      <c r="N231" s="57"/>
      <c r="O231" s="57"/>
      <c r="P231" s="58"/>
      <c r="Q231" s="57"/>
      <c r="R231" s="57"/>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0">
        <f t="shared" si="13"/>
        <v>467</v>
      </c>
      <c r="BB231" s="59">
        <f t="shared" si="14"/>
        <v>467</v>
      </c>
      <c r="BC231" s="51" t="str">
        <f t="shared" si="15"/>
        <v>INR  Four Hundred &amp; Sixty Seven  Only</v>
      </c>
      <c r="HZ231" s="14"/>
      <c r="IA231" s="14">
        <v>219</v>
      </c>
      <c r="IB231" s="14" t="s">
        <v>268</v>
      </c>
      <c r="IC231" s="14"/>
      <c r="ID231" s="14">
        <v>1</v>
      </c>
      <c r="IE231" s="13" t="s">
        <v>85</v>
      </c>
    </row>
    <row r="232" spans="1:239" s="13" customFormat="1" ht="31.5">
      <c r="A232" s="52">
        <v>220</v>
      </c>
      <c r="B232" s="61" t="s">
        <v>269</v>
      </c>
      <c r="C232" s="46" t="s">
        <v>533</v>
      </c>
      <c r="D232" s="47">
        <v>6</v>
      </c>
      <c r="E232" s="48" t="s">
        <v>85</v>
      </c>
      <c r="F232" s="49">
        <v>404.87</v>
      </c>
      <c r="G232" s="53"/>
      <c r="H232" s="53"/>
      <c r="I232" s="54" t="s">
        <v>33</v>
      </c>
      <c r="J232" s="55">
        <f t="shared" si="12"/>
        <v>1</v>
      </c>
      <c r="K232" s="53" t="s">
        <v>34</v>
      </c>
      <c r="L232" s="53" t="s">
        <v>4</v>
      </c>
      <c r="M232" s="56"/>
      <c r="N232" s="57"/>
      <c r="O232" s="57"/>
      <c r="P232" s="58"/>
      <c r="Q232" s="57"/>
      <c r="R232" s="57"/>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0">
        <f t="shared" si="13"/>
        <v>2429</v>
      </c>
      <c r="BB232" s="59">
        <f t="shared" si="14"/>
        <v>2429</v>
      </c>
      <c r="BC232" s="51" t="str">
        <f t="shared" si="15"/>
        <v>INR  Two Thousand Four Hundred &amp; Twenty Nine  Only</v>
      </c>
      <c r="HZ232" s="14"/>
      <c r="IA232" s="14">
        <v>220</v>
      </c>
      <c r="IB232" s="14" t="s">
        <v>269</v>
      </c>
      <c r="IC232" s="14"/>
      <c r="ID232" s="14">
        <v>6</v>
      </c>
      <c r="IE232" s="13" t="s">
        <v>85</v>
      </c>
    </row>
    <row r="233" spans="1:238" s="13" customFormat="1" ht="31.5">
      <c r="A233" s="52">
        <v>221</v>
      </c>
      <c r="B233" s="62" t="s">
        <v>270</v>
      </c>
      <c r="C233" s="46" t="s">
        <v>534</v>
      </c>
      <c r="D233" s="64"/>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6"/>
      <c r="HZ233" s="14"/>
      <c r="IA233" s="14">
        <v>221</v>
      </c>
      <c r="IB233" s="14" t="s">
        <v>270</v>
      </c>
      <c r="IC233" s="14"/>
      <c r="ID233" s="14"/>
    </row>
    <row r="234" spans="1:239" s="13" customFormat="1" ht="15.75">
      <c r="A234" s="52">
        <v>222</v>
      </c>
      <c r="B234" s="62" t="s">
        <v>269</v>
      </c>
      <c r="C234" s="46" t="s">
        <v>535</v>
      </c>
      <c r="D234" s="47">
        <v>2</v>
      </c>
      <c r="E234" s="48" t="s">
        <v>85</v>
      </c>
      <c r="F234" s="49">
        <v>348.49</v>
      </c>
      <c r="G234" s="53"/>
      <c r="H234" s="53"/>
      <c r="I234" s="54" t="s">
        <v>33</v>
      </c>
      <c r="J234" s="55">
        <f t="shared" si="12"/>
        <v>1</v>
      </c>
      <c r="K234" s="53" t="s">
        <v>34</v>
      </c>
      <c r="L234" s="53" t="s">
        <v>4</v>
      </c>
      <c r="M234" s="56"/>
      <c r="N234" s="57"/>
      <c r="O234" s="57"/>
      <c r="P234" s="58"/>
      <c r="Q234" s="57"/>
      <c r="R234" s="57"/>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0">
        <f t="shared" si="13"/>
        <v>697</v>
      </c>
      <c r="BB234" s="59">
        <f t="shared" si="14"/>
        <v>697</v>
      </c>
      <c r="BC234" s="51" t="str">
        <f t="shared" si="15"/>
        <v>INR  Six Hundred &amp; Ninety Seven  Only</v>
      </c>
      <c r="HZ234" s="14"/>
      <c r="IA234" s="14">
        <v>222</v>
      </c>
      <c r="IB234" s="14" t="s">
        <v>269</v>
      </c>
      <c r="IC234" s="14"/>
      <c r="ID234" s="14">
        <v>2</v>
      </c>
      <c r="IE234" s="13" t="s">
        <v>85</v>
      </c>
    </row>
    <row r="235" spans="1:238" s="13" customFormat="1" ht="31.5">
      <c r="A235" s="52">
        <v>223</v>
      </c>
      <c r="B235" s="62" t="s">
        <v>271</v>
      </c>
      <c r="C235" s="46" t="s">
        <v>536</v>
      </c>
      <c r="D235" s="64"/>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6"/>
      <c r="HZ235" s="14"/>
      <c r="IA235" s="14">
        <v>223</v>
      </c>
      <c r="IB235" s="14" t="s">
        <v>271</v>
      </c>
      <c r="IC235" s="14"/>
      <c r="ID235" s="14"/>
    </row>
    <row r="236" spans="1:239" s="13" customFormat="1" ht="15.75">
      <c r="A236" s="52">
        <v>224</v>
      </c>
      <c r="B236" s="62" t="s">
        <v>269</v>
      </c>
      <c r="C236" s="46" t="s">
        <v>537</v>
      </c>
      <c r="D236" s="47">
        <v>1</v>
      </c>
      <c r="E236" s="48" t="s">
        <v>85</v>
      </c>
      <c r="F236" s="49">
        <v>305.04</v>
      </c>
      <c r="G236" s="53"/>
      <c r="H236" s="53"/>
      <c r="I236" s="54" t="s">
        <v>33</v>
      </c>
      <c r="J236" s="55">
        <f t="shared" si="12"/>
        <v>1</v>
      </c>
      <c r="K236" s="53" t="s">
        <v>34</v>
      </c>
      <c r="L236" s="53" t="s">
        <v>4</v>
      </c>
      <c r="M236" s="56"/>
      <c r="N236" s="57"/>
      <c r="O236" s="57"/>
      <c r="P236" s="58"/>
      <c r="Q236" s="57"/>
      <c r="R236" s="57"/>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0">
        <f t="shared" si="13"/>
        <v>305</v>
      </c>
      <c r="BB236" s="59">
        <f t="shared" si="14"/>
        <v>305</v>
      </c>
      <c r="BC236" s="51" t="str">
        <f t="shared" si="15"/>
        <v>INR  Three Hundred &amp; Five  Only</v>
      </c>
      <c r="HZ236" s="14"/>
      <c r="IA236" s="14">
        <v>224</v>
      </c>
      <c r="IB236" s="14" t="s">
        <v>269</v>
      </c>
      <c r="IC236" s="14"/>
      <c r="ID236" s="14">
        <v>1</v>
      </c>
      <c r="IE236" s="13" t="s">
        <v>85</v>
      </c>
    </row>
    <row r="237" spans="1:238" s="13" customFormat="1" ht="31.5">
      <c r="A237" s="52">
        <v>225</v>
      </c>
      <c r="B237" s="62" t="s">
        <v>272</v>
      </c>
      <c r="C237" s="46" t="s">
        <v>538</v>
      </c>
      <c r="D237" s="64"/>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6"/>
      <c r="HZ237" s="14"/>
      <c r="IA237" s="14">
        <v>225</v>
      </c>
      <c r="IB237" s="14" t="s">
        <v>272</v>
      </c>
      <c r="IC237" s="14"/>
      <c r="ID237" s="14"/>
    </row>
    <row r="238" spans="1:238" s="13" customFormat="1" ht="15.75">
      <c r="A238" s="52">
        <v>226</v>
      </c>
      <c r="B238" s="61" t="s">
        <v>273</v>
      </c>
      <c r="C238" s="46" t="s">
        <v>539</v>
      </c>
      <c r="D238" s="64"/>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6"/>
      <c r="HZ238" s="14"/>
      <c r="IA238" s="14">
        <v>226</v>
      </c>
      <c r="IB238" s="14" t="s">
        <v>273</v>
      </c>
      <c r="IC238" s="14"/>
      <c r="ID238" s="14"/>
    </row>
    <row r="239" spans="1:239" s="13" customFormat="1" ht="15.75">
      <c r="A239" s="52">
        <v>227</v>
      </c>
      <c r="B239" s="61" t="s">
        <v>78</v>
      </c>
      <c r="C239" s="46" t="s">
        <v>540</v>
      </c>
      <c r="D239" s="47">
        <v>22</v>
      </c>
      <c r="E239" s="48" t="s">
        <v>85</v>
      </c>
      <c r="F239" s="49">
        <v>74.7</v>
      </c>
      <c r="G239" s="53"/>
      <c r="H239" s="53"/>
      <c r="I239" s="54" t="s">
        <v>33</v>
      </c>
      <c r="J239" s="55">
        <f t="shared" si="12"/>
        <v>1</v>
      </c>
      <c r="K239" s="53" t="s">
        <v>34</v>
      </c>
      <c r="L239" s="53" t="s">
        <v>4</v>
      </c>
      <c r="M239" s="56"/>
      <c r="N239" s="57"/>
      <c r="O239" s="57"/>
      <c r="P239" s="58"/>
      <c r="Q239" s="57"/>
      <c r="R239" s="57"/>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0">
        <f t="shared" si="13"/>
        <v>1643</v>
      </c>
      <c r="BB239" s="59">
        <f t="shared" si="14"/>
        <v>1643</v>
      </c>
      <c r="BC239" s="51" t="str">
        <f t="shared" si="15"/>
        <v>INR  One Thousand Six Hundred &amp; Forty Three  Only</v>
      </c>
      <c r="HZ239" s="14"/>
      <c r="IA239" s="14">
        <v>227</v>
      </c>
      <c r="IB239" s="14" t="s">
        <v>78</v>
      </c>
      <c r="IC239" s="14"/>
      <c r="ID239" s="14">
        <v>22</v>
      </c>
      <c r="IE239" s="13" t="s">
        <v>85</v>
      </c>
    </row>
    <row r="240" spans="1:238" s="13" customFormat="1" ht="157.5">
      <c r="A240" s="52">
        <v>228</v>
      </c>
      <c r="B240" s="61" t="s">
        <v>274</v>
      </c>
      <c r="C240" s="46" t="s">
        <v>541</v>
      </c>
      <c r="D240" s="64"/>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6"/>
      <c r="HZ240" s="14"/>
      <c r="IA240" s="14">
        <v>228</v>
      </c>
      <c r="IB240" s="14" t="s">
        <v>274</v>
      </c>
      <c r="IC240" s="14"/>
      <c r="ID240" s="14"/>
    </row>
    <row r="241" spans="1:239" s="13" customFormat="1" ht="31.5">
      <c r="A241" s="52">
        <v>229</v>
      </c>
      <c r="B241" s="61" t="s">
        <v>275</v>
      </c>
      <c r="C241" s="46" t="s">
        <v>542</v>
      </c>
      <c r="D241" s="47">
        <v>6</v>
      </c>
      <c r="E241" s="48" t="s">
        <v>85</v>
      </c>
      <c r="F241" s="49">
        <v>1501.23</v>
      </c>
      <c r="G241" s="53"/>
      <c r="H241" s="53"/>
      <c r="I241" s="54" t="s">
        <v>33</v>
      </c>
      <c r="J241" s="55">
        <f t="shared" si="12"/>
        <v>1</v>
      </c>
      <c r="K241" s="53" t="s">
        <v>34</v>
      </c>
      <c r="L241" s="53" t="s">
        <v>4</v>
      </c>
      <c r="M241" s="56"/>
      <c r="N241" s="57"/>
      <c r="O241" s="57"/>
      <c r="P241" s="58"/>
      <c r="Q241" s="57"/>
      <c r="R241" s="57"/>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0">
        <f t="shared" si="13"/>
        <v>9007</v>
      </c>
      <c r="BB241" s="59">
        <f t="shared" si="14"/>
        <v>9007</v>
      </c>
      <c r="BC241" s="51" t="str">
        <f t="shared" si="15"/>
        <v>INR  Nine Thousand  &amp;Seven  Only</v>
      </c>
      <c r="HZ241" s="14"/>
      <c r="IA241" s="14">
        <v>229</v>
      </c>
      <c r="IB241" s="14" t="s">
        <v>275</v>
      </c>
      <c r="IC241" s="14"/>
      <c r="ID241" s="14">
        <v>6</v>
      </c>
      <c r="IE241" s="13" t="s">
        <v>85</v>
      </c>
    </row>
    <row r="242" spans="1:238" s="13" customFormat="1" ht="31.5">
      <c r="A242" s="52">
        <v>230</v>
      </c>
      <c r="B242" s="61" t="s">
        <v>276</v>
      </c>
      <c r="C242" s="46" t="s">
        <v>543</v>
      </c>
      <c r="D242" s="64"/>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6"/>
      <c r="HZ242" s="14"/>
      <c r="IA242" s="14">
        <v>230</v>
      </c>
      <c r="IB242" s="14" t="s">
        <v>276</v>
      </c>
      <c r="IC242" s="14"/>
      <c r="ID242" s="14"/>
    </row>
    <row r="243" spans="1:239" s="13" customFormat="1" ht="15.75">
      <c r="A243" s="52">
        <v>231</v>
      </c>
      <c r="B243" s="61" t="s">
        <v>277</v>
      </c>
      <c r="C243" s="46" t="s">
        <v>544</v>
      </c>
      <c r="D243" s="47">
        <v>15</v>
      </c>
      <c r="E243" s="48" t="s">
        <v>86</v>
      </c>
      <c r="F243" s="49">
        <v>8.81</v>
      </c>
      <c r="G243" s="53"/>
      <c r="H243" s="53"/>
      <c r="I243" s="54" t="s">
        <v>33</v>
      </c>
      <c r="J243" s="55">
        <f t="shared" si="12"/>
        <v>1</v>
      </c>
      <c r="K243" s="53" t="s">
        <v>34</v>
      </c>
      <c r="L243" s="53" t="s">
        <v>4</v>
      </c>
      <c r="M243" s="56"/>
      <c r="N243" s="57"/>
      <c r="O243" s="57"/>
      <c r="P243" s="58"/>
      <c r="Q243" s="57"/>
      <c r="R243" s="57"/>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0">
        <f t="shared" si="13"/>
        <v>132</v>
      </c>
      <c r="BB243" s="59">
        <f t="shared" si="14"/>
        <v>132</v>
      </c>
      <c r="BC243" s="51" t="str">
        <f t="shared" si="15"/>
        <v>INR  One Hundred &amp; Thirty Two  Only</v>
      </c>
      <c r="HZ243" s="14"/>
      <c r="IA243" s="14">
        <v>231</v>
      </c>
      <c r="IB243" s="14" t="s">
        <v>277</v>
      </c>
      <c r="IC243" s="14"/>
      <c r="ID243" s="14">
        <v>15</v>
      </c>
      <c r="IE243" s="13" t="s">
        <v>86</v>
      </c>
    </row>
    <row r="244" spans="1:239" s="13" customFormat="1" ht="15.75">
      <c r="A244" s="52">
        <v>232</v>
      </c>
      <c r="B244" s="61" t="s">
        <v>278</v>
      </c>
      <c r="C244" s="46" t="s">
        <v>545</v>
      </c>
      <c r="D244" s="47">
        <v>30</v>
      </c>
      <c r="E244" s="48" t="s">
        <v>86</v>
      </c>
      <c r="F244" s="49">
        <v>10.52</v>
      </c>
      <c r="G244" s="53"/>
      <c r="H244" s="53"/>
      <c r="I244" s="54" t="s">
        <v>33</v>
      </c>
      <c r="J244" s="55">
        <f t="shared" si="12"/>
        <v>1</v>
      </c>
      <c r="K244" s="53" t="s">
        <v>34</v>
      </c>
      <c r="L244" s="53" t="s">
        <v>4</v>
      </c>
      <c r="M244" s="56"/>
      <c r="N244" s="57"/>
      <c r="O244" s="57"/>
      <c r="P244" s="58"/>
      <c r="Q244" s="57"/>
      <c r="R244" s="57"/>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0">
        <f t="shared" si="13"/>
        <v>316</v>
      </c>
      <c r="BB244" s="59">
        <f t="shared" si="14"/>
        <v>316</v>
      </c>
      <c r="BC244" s="51" t="str">
        <f t="shared" si="15"/>
        <v>INR  Three Hundred &amp; Sixteen  Only</v>
      </c>
      <c r="HZ244" s="14"/>
      <c r="IA244" s="14">
        <v>232</v>
      </c>
      <c r="IB244" s="14" t="s">
        <v>278</v>
      </c>
      <c r="IC244" s="14"/>
      <c r="ID244" s="14">
        <v>30</v>
      </c>
      <c r="IE244" s="13" t="s">
        <v>86</v>
      </c>
    </row>
    <row r="245" spans="1:239" s="13" customFormat="1" ht="15.75">
      <c r="A245" s="52">
        <v>233</v>
      </c>
      <c r="B245" s="61" t="s">
        <v>279</v>
      </c>
      <c r="C245" s="46" t="s">
        <v>546</v>
      </c>
      <c r="D245" s="47">
        <v>10</v>
      </c>
      <c r="E245" s="48" t="s">
        <v>86</v>
      </c>
      <c r="F245" s="49">
        <v>13.37</v>
      </c>
      <c r="G245" s="53"/>
      <c r="H245" s="53"/>
      <c r="I245" s="54" t="s">
        <v>33</v>
      </c>
      <c r="J245" s="55">
        <f t="shared" si="12"/>
        <v>1</v>
      </c>
      <c r="K245" s="53" t="s">
        <v>34</v>
      </c>
      <c r="L245" s="53" t="s">
        <v>4</v>
      </c>
      <c r="M245" s="56"/>
      <c r="N245" s="57"/>
      <c r="O245" s="57"/>
      <c r="P245" s="58"/>
      <c r="Q245" s="57"/>
      <c r="R245" s="57"/>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0">
        <f t="shared" si="13"/>
        <v>134</v>
      </c>
      <c r="BB245" s="59">
        <f t="shared" si="14"/>
        <v>134</v>
      </c>
      <c r="BC245" s="51" t="str">
        <f t="shared" si="15"/>
        <v>INR  One Hundred &amp; Thirty Four  Only</v>
      </c>
      <c r="HZ245" s="14"/>
      <c r="IA245" s="14">
        <v>233</v>
      </c>
      <c r="IB245" s="14" t="s">
        <v>279</v>
      </c>
      <c r="IC245" s="14"/>
      <c r="ID245" s="14">
        <v>10</v>
      </c>
      <c r="IE245" s="13" t="s">
        <v>86</v>
      </c>
    </row>
    <row r="246" spans="1:239" s="13" customFormat="1" ht="15.75">
      <c r="A246" s="52">
        <v>234</v>
      </c>
      <c r="B246" s="62" t="s">
        <v>280</v>
      </c>
      <c r="C246" s="46" t="s">
        <v>547</v>
      </c>
      <c r="D246" s="47">
        <v>5</v>
      </c>
      <c r="E246" s="48" t="s">
        <v>86</v>
      </c>
      <c r="F246" s="49">
        <v>16.13</v>
      </c>
      <c r="G246" s="53"/>
      <c r="H246" s="53"/>
      <c r="I246" s="54" t="s">
        <v>33</v>
      </c>
      <c r="J246" s="55">
        <f t="shared" si="12"/>
        <v>1</v>
      </c>
      <c r="K246" s="53" t="s">
        <v>34</v>
      </c>
      <c r="L246" s="53" t="s">
        <v>4</v>
      </c>
      <c r="M246" s="56"/>
      <c r="N246" s="57"/>
      <c r="O246" s="57"/>
      <c r="P246" s="58"/>
      <c r="Q246" s="57"/>
      <c r="R246" s="57"/>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0">
        <f t="shared" si="13"/>
        <v>81</v>
      </c>
      <c r="BB246" s="59">
        <f t="shared" si="14"/>
        <v>81</v>
      </c>
      <c r="BC246" s="51" t="str">
        <f t="shared" si="15"/>
        <v>INR  Eighty One Only</v>
      </c>
      <c r="HZ246" s="14"/>
      <c r="IA246" s="14">
        <v>234</v>
      </c>
      <c r="IB246" s="14" t="s">
        <v>280</v>
      </c>
      <c r="IC246" s="14"/>
      <c r="ID246" s="14">
        <v>5</v>
      </c>
      <c r="IE246" s="13" t="s">
        <v>86</v>
      </c>
    </row>
    <row r="247" spans="1:238" s="13" customFormat="1" ht="31.5">
      <c r="A247" s="52">
        <v>235</v>
      </c>
      <c r="B247" s="61" t="s">
        <v>281</v>
      </c>
      <c r="C247" s="46" t="s">
        <v>548</v>
      </c>
      <c r="D247" s="64"/>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6"/>
      <c r="HZ247" s="14"/>
      <c r="IA247" s="14">
        <v>235</v>
      </c>
      <c r="IB247" s="14" t="s">
        <v>281</v>
      </c>
      <c r="IC247" s="14"/>
      <c r="ID247" s="14"/>
    </row>
    <row r="248" spans="1:239" s="13" customFormat="1" ht="15.75">
      <c r="A248" s="52">
        <v>236</v>
      </c>
      <c r="B248" s="61" t="s">
        <v>277</v>
      </c>
      <c r="C248" s="46" t="s">
        <v>549</v>
      </c>
      <c r="D248" s="47">
        <v>15</v>
      </c>
      <c r="E248" s="48" t="s">
        <v>86</v>
      </c>
      <c r="F248" s="49">
        <v>138.27</v>
      </c>
      <c r="G248" s="53"/>
      <c r="H248" s="53"/>
      <c r="I248" s="54" t="s">
        <v>33</v>
      </c>
      <c r="J248" s="55">
        <f t="shared" si="12"/>
        <v>1</v>
      </c>
      <c r="K248" s="53" t="s">
        <v>34</v>
      </c>
      <c r="L248" s="53" t="s">
        <v>4</v>
      </c>
      <c r="M248" s="56"/>
      <c r="N248" s="57"/>
      <c r="O248" s="57"/>
      <c r="P248" s="58"/>
      <c r="Q248" s="57"/>
      <c r="R248" s="57"/>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0">
        <f t="shared" si="13"/>
        <v>2074</v>
      </c>
      <c r="BB248" s="59">
        <f t="shared" si="14"/>
        <v>2074</v>
      </c>
      <c r="BC248" s="51" t="str">
        <f t="shared" si="15"/>
        <v>INR  Two Thousand  &amp;Seventy Four  Only</v>
      </c>
      <c r="HZ248" s="14"/>
      <c r="IA248" s="14">
        <v>236</v>
      </c>
      <c r="IB248" s="14" t="s">
        <v>277</v>
      </c>
      <c r="IC248" s="14"/>
      <c r="ID248" s="14">
        <v>15</v>
      </c>
      <c r="IE248" s="13" t="s">
        <v>86</v>
      </c>
    </row>
    <row r="249" spans="1:239" s="13" customFormat="1" ht="15.75">
      <c r="A249" s="52">
        <v>237</v>
      </c>
      <c r="B249" s="61" t="s">
        <v>278</v>
      </c>
      <c r="C249" s="46" t="s">
        <v>550</v>
      </c>
      <c r="D249" s="47">
        <v>30</v>
      </c>
      <c r="E249" s="48" t="s">
        <v>86</v>
      </c>
      <c r="F249" s="49">
        <v>140.16</v>
      </c>
      <c r="G249" s="53"/>
      <c r="H249" s="53"/>
      <c r="I249" s="54" t="s">
        <v>33</v>
      </c>
      <c r="J249" s="55">
        <f t="shared" si="12"/>
        <v>1</v>
      </c>
      <c r="K249" s="53" t="s">
        <v>34</v>
      </c>
      <c r="L249" s="53" t="s">
        <v>4</v>
      </c>
      <c r="M249" s="56"/>
      <c r="N249" s="57"/>
      <c r="O249" s="57"/>
      <c r="P249" s="58"/>
      <c r="Q249" s="57"/>
      <c r="R249" s="57"/>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0">
        <f t="shared" si="13"/>
        <v>4205</v>
      </c>
      <c r="BB249" s="59">
        <f t="shared" si="14"/>
        <v>4205</v>
      </c>
      <c r="BC249" s="51" t="str">
        <f t="shared" si="15"/>
        <v>INR  Four Thousand Two Hundred &amp; Five  Only</v>
      </c>
      <c r="HZ249" s="14"/>
      <c r="IA249" s="14">
        <v>237</v>
      </c>
      <c r="IB249" s="14" t="s">
        <v>278</v>
      </c>
      <c r="IC249" s="14"/>
      <c r="ID249" s="14">
        <v>30</v>
      </c>
      <c r="IE249" s="13" t="s">
        <v>86</v>
      </c>
    </row>
    <row r="250" spans="1:239" s="13" customFormat="1" ht="15.75">
      <c r="A250" s="52">
        <v>238</v>
      </c>
      <c r="B250" s="61" t="s">
        <v>279</v>
      </c>
      <c r="C250" s="46" t="s">
        <v>551</v>
      </c>
      <c r="D250" s="47">
        <v>15</v>
      </c>
      <c r="E250" s="48" t="s">
        <v>86</v>
      </c>
      <c r="F250" s="49">
        <v>143.88</v>
      </c>
      <c r="G250" s="53"/>
      <c r="H250" s="53"/>
      <c r="I250" s="54" t="s">
        <v>33</v>
      </c>
      <c r="J250" s="55">
        <f t="shared" si="12"/>
        <v>1</v>
      </c>
      <c r="K250" s="53" t="s">
        <v>34</v>
      </c>
      <c r="L250" s="53" t="s">
        <v>4</v>
      </c>
      <c r="M250" s="56"/>
      <c r="N250" s="57"/>
      <c r="O250" s="57"/>
      <c r="P250" s="58"/>
      <c r="Q250" s="57"/>
      <c r="R250" s="57"/>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0">
        <f t="shared" si="13"/>
        <v>2158</v>
      </c>
      <c r="BB250" s="59">
        <f t="shared" si="14"/>
        <v>2158</v>
      </c>
      <c r="BC250" s="51" t="str">
        <f t="shared" si="15"/>
        <v>INR  Two Thousand One Hundred &amp; Fifty Eight  Only</v>
      </c>
      <c r="HZ250" s="14"/>
      <c r="IA250" s="14">
        <v>238</v>
      </c>
      <c r="IB250" s="14" t="s">
        <v>279</v>
      </c>
      <c r="IC250" s="14"/>
      <c r="ID250" s="14">
        <v>15</v>
      </c>
      <c r="IE250" s="13" t="s">
        <v>86</v>
      </c>
    </row>
    <row r="251" spans="1:239" s="13" customFormat="1" ht="15.75">
      <c r="A251" s="52">
        <v>239</v>
      </c>
      <c r="B251" s="61" t="s">
        <v>280</v>
      </c>
      <c r="C251" s="46" t="s">
        <v>552</v>
      </c>
      <c r="D251" s="47">
        <v>5</v>
      </c>
      <c r="E251" s="48" t="s">
        <v>86</v>
      </c>
      <c r="F251" s="49">
        <v>147.61</v>
      </c>
      <c r="G251" s="53"/>
      <c r="H251" s="53"/>
      <c r="I251" s="54" t="s">
        <v>33</v>
      </c>
      <c r="J251" s="55">
        <f t="shared" si="12"/>
        <v>1</v>
      </c>
      <c r="K251" s="53" t="s">
        <v>34</v>
      </c>
      <c r="L251" s="53" t="s">
        <v>4</v>
      </c>
      <c r="M251" s="56"/>
      <c r="N251" s="57"/>
      <c r="O251" s="57"/>
      <c r="P251" s="58"/>
      <c r="Q251" s="57"/>
      <c r="R251" s="57"/>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0">
        <f t="shared" si="13"/>
        <v>738</v>
      </c>
      <c r="BB251" s="59">
        <f t="shared" si="14"/>
        <v>738</v>
      </c>
      <c r="BC251" s="51" t="str">
        <f t="shared" si="15"/>
        <v>INR  Seven Hundred &amp; Thirty Eight  Only</v>
      </c>
      <c r="HZ251" s="14"/>
      <c r="IA251" s="14">
        <v>239</v>
      </c>
      <c r="IB251" s="14" t="s">
        <v>280</v>
      </c>
      <c r="IC251" s="14"/>
      <c r="ID251" s="14">
        <v>5</v>
      </c>
      <c r="IE251" s="13" t="s">
        <v>86</v>
      </c>
    </row>
    <row r="252" spans="1:238" s="13" customFormat="1" ht="47.25">
      <c r="A252" s="52">
        <v>240</v>
      </c>
      <c r="B252" s="61" t="s">
        <v>282</v>
      </c>
      <c r="C252" s="46" t="s">
        <v>553</v>
      </c>
      <c r="D252" s="64"/>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6"/>
      <c r="HZ252" s="14"/>
      <c r="IA252" s="14">
        <v>240</v>
      </c>
      <c r="IB252" s="14" t="s">
        <v>282</v>
      </c>
      <c r="IC252" s="14"/>
      <c r="ID252" s="14"/>
    </row>
    <row r="253" spans="1:239" s="13" customFormat="1" ht="15.75">
      <c r="A253" s="52">
        <v>241</v>
      </c>
      <c r="B253" s="61" t="s">
        <v>78</v>
      </c>
      <c r="C253" s="46" t="s">
        <v>554</v>
      </c>
      <c r="D253" s="47">
        <v>4</v>
      </c>
      <c r="E253" s="48" t="s">
        <v>85</v>
      </c>
      <c r="F253" s="49">
        <v>229.99</v>
      </c>
      <c r="G253" s="53"/>
      <c r="H253" s="53"/>
      <c r="I253" s="54" t="s">
        <v>33</v>
      </c>
      <c r="J253" s="55">
        <f t="shared" si="12"/>
        <v>1</v>
      </c>
      <c r="K253" s="53" t="s">
        <v>34</v>
      </c>
      <c r="L253" s="53" t="s">
        <v>4</v>
      </c>
      <c r="M253" s="56"/>
      <c r="N253" s="57"/>
      <c r="O253" s="57"/>
      <c r="P253" s="58"/>
      <c r="Q253" s="57"/>
      <c r="R253" s="57"/>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0">
        <f t="shared" si="13"/>
        <v>920</v>
      </c>
      <c r="BB253" s="59">
        <f t="shared" si="14"/>
        <v>920</v>
      </c>
      <c r="BC253" s="51" t="str">
        <f t="shared" si="15"/>
        <v>INR  Nine Hundred &amp; Twenty  Only</v>
      </c>
      <c r="HZ253" s="14"/>
      <c r="IA253" s="14">
        <v>241</v>
      </c>
      <c r="IB253" s="14" t="s">
        <v>78</v>
      </c>
      <c r="IC253" s="14"/>
      <c r="ID253" s="14">
        <v>4</v>
      </c>
      <c r="IE253" s="13" t="s">
        <v>85</v>
      </c>
    </row>
    <row r="254" spans="1:239" s="13" customFormat="1" ht="15.75">
      <c r="A254" s="52">
        <v>242</v>
      </c>
      <c r="B254" s="61" t="s">
        <v>269</v>
      </c>
      <c r="C254" s="46" t="s">
        <v>555</v>
      </c>
      <c r="D254" s="47">
        <v>8</v>
      </c>
      <c r="E254" s="48" t="s">
        <v>85</v>
      </c>
      <c r="F254" s="49">
        <v>253.44</v>
      </c>
      <c r="G254" s="53"/>
      <c r="H254" s="53"/>
      <c r="I254" s="54" t="s">
        <v>33</v>
      </c>
      <c r="J254" s="55">
        <f t="shared" si="12"/>
        <v>1</v>
      </c>
      <c r="K254" s="53" t="s">
        <v>34</v>
      </c>
      <c r="L254" s="53" t="s">
        <v>4</v>
      </c>
      <c r="M254" s="56"/>
      <c r="N254" s="57"/>
      <c r="O254" s="57"/>
      <c r="P254" s="58"/>
      <c r="Q254" s="57"/>
      <c r="R254" s="57"/>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0">
        <f t="shared" si="13"/>
        <v>2028</v>
      </c>
      <c r="BB254" s="59">
        <f t="shared" si="14"/>
        <v>2028</v>
      </c>
      <c r="BC254" s="51" t="str">
        <f t="shared" si="15"/>
        <v>INR  Two Thousand  &amp;Twenty Eight  Only</v>
      </c>
      <c r="HZ254" s="14"/>
      <c r="IA254" s="14">
        <v>242</v>
      </c>
      <c r="IB254" s="14" t="s">
        <v>269</v>
      </c>
      <c r="IC254" s="14"/>
      <c r="ID254" s="14">
        <v>8</v>
      </c>
      <c r="IE254" s="13" t="s">
        <v>85</v>
      </c>
    </row>
    <row r="255" spans="1:239" s="13" customFormat="1" ht="78.75">
      <c r="A255" s="52">
        <v>243</v>
      </c>
      <c r="B255" s="61" t="s">
        <v>283</v>
      </c>
      <c r="C255" s="46" t="s">
        <v>556</v>
      </c>
      <c r="D255" s="47">
        <v>2250</v>
      </c>
      <c r="E255" s="48" t="s">
        <v>313</v>
      </c>
      <c r="F255" s="49">
        <v>8.51</v>
      </c>
      <c r="G255" s="53"/>
      <c r="H255" s="53"/>
      <c r="I255" s="54" t="s">
        <v>33</v>
      </c>
      <c r="J255" s="55">
        <f t="shared" si="12"/>
        <v>1</v>
      </c>
      <c r="K255" s="53" t="s">
        <v>34</v>
      </c>
      <c r="L255" s="53" t="s">
        <v>4</v>
      </c>
      <c r="M255" s="56"/>
      <c r="N255" s="57"/>
      <c r="O255" s="57"/>
      <c r="P255" s="58"/>
      <c r="Q255" s="57"/>
      <c r="R255" s="57"/>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0">
        <f t="shared" si="13"/>
        <v>19148</v>
      </c>
      <c r="BB255" s="59">
        <f t="shared" si="14"/>
        <v>19148</v>
      </c>
      <c r="BC255" s="51" t="str">
        <f t="shared" si="15"/>
        <v>INR  Nineteen Thousand One Hundred &amp; Forty Eight  Only</v>
      </c>
      <c r="HZ255" s="14"/>
      <c r="IA255" s="14">
        <v>243</v>
      </c>
      <c r="IB255" s="14" t="s">
        <v>283</v>
      </c>
      <c r="IC255" s="14"/>
      <c r="ID255" s="14">
        <v>2250</v>
      </c>
      <c r="IE255" s="13" t="s">
        <v>313</v>
      </c>
    </row>
    <row r="256" spans="1:238" s="13" customFormat="1" ht="31.5">
      <c r="A256" s="52">
        <v>244</v>
      </c>
      <c r="B256" s="61" t="s">
        <v>284</v>
      </c>
      <c r="C256" s="46" t="s">
        <v>557</v>
      </c>
      <c r="D256" s="64"/>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6"/>
      <c r="HZ256" s="14"/>
      <c r="IA256" s="14">
        <v>244</v>
      </c>
      <c r="IB256" s="14" t="s">
        <v>284</v>
      </c>
      <c r="IC256" s="14"/>
      <c r="ID256" s="14"/>
    </row>
    <row r="257" spans="1:239" s="13" customFormat="1" ht="15.75">
      <c r="A257" s="52">
        <v>245</v>
      </c>
      <c r="B257" s="61" t="s">
        <v>78</v>
      </c>
      <c r="C257" s="46" t="s">
        <v>558</v>
      </c>
      <c r="D257" s="47">
        <v>8</v>
      </c>
      <c r="E257" s="48" t="s">
        <v>85</v>
      </c>
      <c r="F257" s="49">
        <v>380.71</v>
      </c>
      <c r="G257" s="53"/>
      <c r="H257" s="53"/>
      <c r="I257" s="54" t="s">
        <v>33</v>
      </c>
      <c r="J257" s="55">
        <f t="shared" si="12"/>
        <v>1</v>
      </c>
      <c r="K257" s="53" t="s">
        <v>34</v>
      </c>
      <c r="L257" s="53" t="s">
        <v>4</v>
      </c>
      <c r="M257" s="56"/>
      <c r="N257" s="57"/>
      <c r="O257" s="57"/>
      <c r="P257" s="58"/>
      <c r="Q257" s="57"/>
      <c r="R257" s="57"/>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0">
        <f t="shared" si="13"/>
        <v>3046</v>
      </c>
      <c r="BB257" s="59">
        <f t="shared" si="14"/>
        <v>3046</v>
      </c>
      <c r="BC257" s="51" t="str">
        <f t="shared" si="15"/>
        <v>INR  Three Thousand  &amp;Forty Six  Only</v>
      </c>
      <c r="HZ257" s="14"/>
      <c r="IA257" s="14">
        <v>245</v>
      </c>
      <c r="IB257" s="14" t="s">
        <v>78</v>
      </c>
      <c r="IC257" s="14"/>
      <c r="ID257" s="14">
        <v>8</v>
      </c>
      <c r="IE257" s="13" t="s">
        <v>85</v>
      </c>
    </row>
    <row r="258" spans="1:238" s="13" customFormat="1" ht="47.25">
      <c r="A258" s="52">
        <v>246</v>
      </c>
      <c r="B258" s="62" t="s">
        <v>77</v>
      </c>
      <c r="C258" s="46" t="s">
        <v>559</v>
      </c>
      <c r="D258" s="64"/>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6"/>
      <c r="HZ258" s="14"/>
      <c r="IA258" s="14">
        <v>246</v>
      </c>
      <c r="IB258" s="14" t="s">
        <v>77</v>
      </c>
      <c r="IC258" s="14"/>
      <c r="ID258" s="14"/>
    </row>
    <row r="259" spans="1:239" s="13" customFormat="1" ht="31.5">
      <c r="A259" s="52">
        <v>247</v>
      </c>
      <c r="B259" s="61" t="s">
        <v>78</v>
      </c>
      <c r="C259" s="46" t="s">
        <v>560</v>
      </c>
      <c r="D259" s="47">
        <v>15</v>
      </c>
      <c r="E259" s="48" t="s">
        <v>85</v>
      </c>
      <c r="F259" s="49">
        <v>621.13</v>
      </c>
      <c r="G259" s="53"/>
      <c r="H259" s="53"/>
      <c r="I259" s="54" t="s">
        <v>33</v>
      </c>
      <c r="J259" s="55">
        <f t="shared" si="12"/>
        <v>1</v>
      </c>
      <c r="K259" s="53" t="s">
        <v>34</v>
      </c>
      <c r="L259" s="53" t="s">
        <v>4</v>
      </c>
      <c r="M259" s="56"/>
      <c r="N259" s="57"/>
      <c r="O259" s="57"/>
      <c r="P259" s="58"/>
      <c r="Q259" s="57"/>
      <c r="R259" s="57"/>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0">
        <f t="shared" si="13"/>
        <v>9317</v>
      </c>
      <c r="BB259" s="59">
        <f t="shared" si="14"/>
        <v>9317</v>
      </c>
      <c r="BC259" s="51" t="str">
        <f t="shared" si="15"/>
        <v>INR  Nine Thousand Three Hundred &amp; Seventeen  Only</v>
      </c>
      <c r="HZ259" s="14"/>
      <c r="IA259" s="14">
        <v>247</v>
      </c>
      <c r="IB259" s="14" t="s">
        <v>78</v>
      </c>
      <c r="IC259" s="14"/>
      <c r="ID259" s="14">
        <v>15</v>
      </c>
      <c r="IE259" s="13" t="s">
        <v>85</v>
      </c>
    </row>
    <row r="260" spans="1:238" s="13" customFormat="1" ht="31.5">
      <c r="A260" s="52">
        <v>248</v>
      </c>
      <c r="B260" s="61" t="s">
        <v>285</v>
      </c>
      <c r="C260" s="46" t="s">
        <v>561</v>
      </c>
      <c r="D260" s="64"/>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6"/>
      <c r="HZ260" s="14"/>
      <c r="IA260" s="14">
        <v>248</v>
      </c>
      <c r="IB260" s="14" t="s">
        <v>285</v>
      </c>
      <c r="IC260" s="14"/>
      <c r="ID260" s="14"/>
    </row>
    <row r="261" spans="1:239" s="13" customFormat="1" ht="15.75">
      <c r="A261" s="52">
        <v>249</v>
      </c>
      <c r="B261" s="61" t="s">
        <v>78</v>
      </c>
      <c r="C261" s="46" t="s">
        <v>562</v>
      </c>
      <c r="D261" s="47">
        <v>7</v>
      </c>
      <c r="E261" s="48" t="s">
        <v>85</v>
      </c>
      <c r="F261" s="49">
        <v>521.48</v>
      </c>
      <c r="G261" s="53"/>
      <c r="H261" s="53"/>
      <c r="I261" s="54" t="s">
        <v>33</v>
      </c>
      <c r="J261" s="55">
        <f t="shared" si="12"/>
        <v>1</v>
      </c>
      <c r="K261" s="53" t="s">
        <v>34</v>
      </c>
      <c r="L261" s="53" t="s">
        <v>4</v>
      </c>
      <c r="M261" s="56"/>
      <c r="N261" s="57"/>
      <c r="O261" s="57"/>
      <c r="P261" s="58"/>
      <c r="Q261" s="57"/>
      <c r="R261" s="57"/>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0">
        <f t="shared" si="13"/>
        <v>3650</v>
      </c>
      <c r="BB261" s="59">
        <f t="shared" si="14"/>
        <v>3650</v>
      </c>
      <c r="BC261" s="51" t="str">
        <f t="shared" si="15"/>
        <v>INR  Three Thousand Six Hundred &amp; Fifty  Only</v>
      </c>
      <c r="HZ261" s="14"/>
      <c r="IA261" s="14">
        <v>249</v>
      </c>
      <c r="IB261" s="14" t="s">
        <v>78</v>
      </c>
      <c r="IC261" s="14"/>
      <c r="ID261" s="14">
        <v>7</v>
      </c>
      <c r="IE261" s="13" t="s">
        <v>85</v>
      </c>
    </row>
    <row r="262" spans="1:238" s="13" customFormat="1" ht="31.5">
      <c r="A262" s="52">
        <v>250</v>
      </c>
      <c r="B262" s="61" t="s">
        <v>286</v>
      </c>
      <c r="C262" s="46" t="s">
        <v>563</v>
      </c>
      <c r="D262" s="64"/>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c r="AZ262" s="65"/>
      <c r="BA262" s="65"/>
      <c r="BB262" s="65"/>
      <c r="BC262" s="66"/>
      <c r="HZ262" s="14"/>
      <c r="IA262" s="14">
        <v>250</v>
      </c>
      <c r="IB262" s="14" t="s">
        <v>286</v>
      </c>
      <c r="IC262" s="14"/>
      <c r="ID262" s="14"/>
    </row>
    <row r="263" spans="1:239" s="13" customFormat="1" ht="31.5">
      <c r="A263" s="52">
        <v>251</v>
      </c>
      <c r="B263" s="61" t="s">
        <v>287</v>
      </c>
      <c r="C263" s="46" t="s">
        <v>564</v>
      </c>
      <c r="D263" s="47">
        <v>37</v>
      </c>
      <c r="E263" s="48" t="s">
        <v>85</v>
      </c>
      <c r="F263" s="49">
        <v>438.71</v>
      </c>
      <c r="G263" s="53"/>
      <c r="H263" s="53"/>
      <c r="I263" s="54" t="s">
        <v>33</v>
      </c>
      <c r="J263" s="55">
        <f t="shared" si="12"/>
        <v>1</v>
      </c>
      <c r="K263" s="53" t="s">
        <v>34</v>
      </c>
      <c r="L263" s="53" t="s">
        <v>4</v>
      </c>
      <c r="M263" s="56"/>
      <c r="N263" s="57"/>
      <c r="O263" s="57"/>
      <c r="P263" s="58"/>
      <c r="Q263" s="57"/>
      <c r="R263" s="57"/>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0">
        <f t="shared" si="13"/>
        <v>16232</v>
      </c>
      <c r="BB263" s="59">
        <f t="shared" si="14"/>
        <v>16232</v>
      </c>
      <c r="BC263" s="51" t="str">
        <f t="shared" si="15"/>
        <v>INR  Sixteen Thousand Two Hundred &amp; Thirty Two  Only</v>
      </c>
      <c r="HZ263" s="14"/>
      <c r="IA263" s="14">
        <v>251</v>
      </c>
      <c r="IB263" s="14" t="s">
        <v>287</v>
      </c>
      <c r="IC263" s="14"/>
      <c r="ID263" s="14">
        <v>37</v>
      </c>
      <c r="IE263" s="13" t="s">
        <v>85</v>
      </c>
    </row>
    <row r="264" spans="1:239" s="13" customFormat="1" ht="47.25">
      <c r="A264" s="52">
        <v>252</v>
      </c>
      <c r="B264" s="61" t="s">
        <v>288</v>
      </c>
      <c r="C264" s="46" t="s">
        <v>565</v>
      </c>
      <c r="D264" s="47">
        <v>40</v>
      </c>
      <c r="E264" s="48" t="s">
        <v>85</v>
      </c>
      <c r="F264" s="49">
        <v>54.1</v>
      </c>
      <c r="G264" s="53"/>
      <c r="H264" s="53"/>
      <c r="I264" s="54" t="s">
        <v>33</v>
      </c>
      <c r="J264" s="55">
        <f t="shared" si="12"/>
        <v>1</v>
      </c>
      <c r="K264" s="53" t="s">
        <v>34</v>
      </c>
      <c r="L264" s="53" t="s">
        <v>4</v>
      </c>
      <c r="M264" s="56"/>
      <c r="N264" s="57"/>
      <c r="O264" s="57"/>
      <c r="P264" s="58"/>
      <c r="Q264" s="57"/>
      <c r="R264" s="57"/>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0">
        <f t="shared" si="13"/>
        <v>2164</v>
      </c>
      <c r="BB264" s="59">
        <f t="shared" si="14"/>
        <v>2164</v>
      </c>
      <c r="BC264" s="51" t="str">
        <f t="shared" si="15"/>
        <v>INR  Two Thousand One Hundred &amp; Sixty Four  Only</v>
      </c>
      <c r="HZ264" s="14"/>
      <c r="IA264" s="14">
        <v>252</v>
      </c>
      <c r="IB264" s="14" t="s">
        <v>288</v>
      </c>
      <c r="IC264" s="14"/>
      <c r="ID264" s="14">
        <v>40</v>
      </c>
      <c r="IE264" s="13" t="s">
        <v>85</v>
      </c>
    </row>
    <row r="265" spans="1:238" s="13" customFormat="1" ht="31.5">
      <c r="A265" s="52">
        <v>253</v>
      </c>
      <c r="B265" s="61" t="s">
        <v>143</v>
      </c>
      <c r="C265" s="46" t="s">
        <v>566</v>
      </c>
      <c r="D265" s="64"/>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c r="AZ265" s="65"/>
      <c r="BA265" s="65"/>
      <c r="BB265" s="65"/>
      <c r="BC265" s="66"/>
      <c r="HZ265" s="14"/>
      <c r="IA265" s="14">
        <v>253</v>
      </c>
      <c r="IB265" s="14" t="s">
        <v>143</v>
      </c>
      <c r="IC265" s="14"/>
      <c r="ID265" s="14"/>
    </row>
    <row r="266" spans="1:239" s="13" customFormat="1" ht="15.75">
      <c r="A266" s="52">
        <v>254</v>
      </c>
      <c r="B266" s="61" t="s">
        <v>144</v>
      </c>
      <c r="C266" s="46" t="s">
        <v>567</v>
      </c>
      <c r="D266" s="47">
        <v>12</v>
      </c>
      <c r="E266" s="48" t="s">
        <v>85</v>
      </c>
      <c r="F266" s="49">
        <v>317.76</v>
      </c>
      <c r="G266" s="53"/>
      <c r="H266" s="53"/>
      <c r="I266" s="54" t="s">
        <v>33</v>
      </c>
      <c r="J266" s="55">
        <f t="shared" si="12"/>
        <v>1</v>
      </c>
      <c r="K266" s="53" t="s">
        <v>34</v>
      </c>
      <c r="L266" s="53" t="s">
        <v>4</v>
      </c>
      <c r="M266" s="56"/>
      <c r="N266" s="57"/>
      <c r="O266" s="57"/>
      <c r="P266" s="58"/>
      <c r="Q266" s="57"/>
      <c r="R266" s="57"/>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0">
        <f t="shared" si="13"/>
        <v>3813</v>
      </c>
      <c r="BB266" s="59">
        <f t="shared" si="14"/>
        <v>3813</v>
      </c>
      <c r="BC266" s="51" t="str">
        <f t="shared" si="15"/>
        <v>INR  Three Thousand Eight Hundred &amp; Thirteen  Only</v>
      </c>
      <c r="HZ266" s="14"/>
      <c r="IA266" s="14">
        <v>254</v>
      </c>
      <c r="IB266" s="14" t="s">
        <v>144</v>
      </c>
      <c r="IC266" s="14"/>
      <c r="ID266" s="14">
        <v>12</v>
      </c>
      <c r="IE266" s="13" t="s">
        <v>85</v>
      </c>
    </row>
    <row r="267" spans="1:239" s="13" customFormat="1" ht="31.5">
      <c r="A267" s="52">
        <v>255</v>
      </c>
      <c r="B267" s="61" t="s">
        <v>289</v>
      </c>
      <c r="C267" s="46" t="s">
        <v>568</v>
      </c>
      <c r="D267" s="47">
        <v>50</v>
      </c>
      <c r="E267" s="48" t="s">
        <v>86</v>
      </c>
      <c r="F267" s="49">
        <v>150.64</v>
      </c>
      <c r="G267" s="53"/>
      <c r="H267" s="53"/>
      <c r="I267" s="54" t="s">
        <v>33</v>
      </c>
      <c r="J267" s="55">
        <f t="shared" si="12"/>
        <v>1</v>
      </c>
      <c r="K267" s="53" t="s">
        <v>34</v>
      </c>
      <c r="L267" s="53" t="s">
        <v>4</v>
      </c>
      <c r="M267" s="56"/>
      <c r="N267" s="57"/>
      <c r="O267" s="57"/>
      <c r="P267" s="58"/>
      <c r="Q267" s="57"/>
      <c r="R267" s="57"/>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0">
        <f t="shared" si="13"/>
        <v>7532</v>
      </c>
      <c r="BB267" s="59">
        <f t="shared" si="14"/>
        <v>7532</v>
      </c>
      <c r="BC267" s="51" t="str">
        <f t="shared" si="15"/>
        <v>INR  Seven Thousand Five Hundred &amp; Thirty Two  Only</v>
      </c>
      <c r="HZ267" s="14"/>
      <c r="IA267" s="14">
        <v>255</v>
      </c>
      <c r="IB267" s="14" t="s">
        <v>289</v>
      </c>
      <c r="IC267" s="14"/>
      <c r="ID267" s="14">
        <v>50</v>
      </c>
      <c r="IE267" s="13" t="s">
        <v>86</v>
      </c>
    </row>
    <row r="268" spans="1:238" s="13" customFormat="1" ht="15.75">
      <c r="A268" s="52">
        <v>256</v>
      </c>
      <c r="B268" s="61" t="s">
        <v>290</v>
      </c>
      <c r="C268" s="46" t="s">
        <v>569</v>
      </c>
      <c r="D268" s="64"/>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c r="AZ268" s="65"/>
      <c r="BA268" s="65"/>
      <c r="BB268" s="65"/>
      <c r="BC268" s="66"/>
      <c r="HZ268" s="14"/>
      <c r="IA268" s="14">
        <v>256</v>
      </c>
      <c r="IB268" s="14" t="s">
        <v>290</v>
      </c>
      <c r="IC268" s="14"/>
      <c r="ID268" s="14"/>
    </row>
    <row r="269" spans="1:238" s="13" customFormat="1" ht="47.25">
      <c r="A269" s="52">
        <v>257</v>
      </c>
      <c r="B269" s="61" t="s">
        <v>291</v>
      </c>
      <c r="C269" s="46" t="s">
        <v>570</v>
      </c>
      <c r="D269" s="64"/>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66"/>
      <c r="HZ269" s="14"/>
      <c r="IA269" s="14">
        <v>257</v>
      </c>
      <c r="IB269" s="14" t="s">
        <v>291</v>
      </c>
      <c r="IC269" s="14"/>
      <c r="ID269" s="14"/>
    </row>
    <row r="270" spans="1:239" s="13" customFormat="1" ht="31.5">
      <c r="A270" s="52">
        <v>258</v>
      </c>
      <c r="B270" s="61" t="s">
        <v>292</v>
      </c>
      <c r="C270" s="46" t="s">
        <v>571</v>
      </c>
      <c r="D270" s="47">
        <v>10</v>
      </c>
      <c r="E270" s="48" t="s">
        <v>86</v>
      </c>
      <c r="F270" s="49">
        <v>785.18</v>
      </c>
      <c r="G270" s="53"/>
      <c r="H270" s="53"/>
      <c r="I270" s="54" t="s">
        <v>33</v>
      </c>
      <c r="J270" s="55">
        <f t="shared" si="12"/>
        <v>1</v>
      </c>
      <c r="K270" s="53" t="s">
        <v>34</v>
      </c>
      <c r="L270" s="53" t="s">
        <v>4</v>
      </c>
      <c r="M270" s="56"/>
      <c r="N270" s="57"/>
      <c r="O270" s="57"/>
      <c r="P270" s="58"/>
      <c r="Q270" s="57"/>
      <c r="R270" s="57"/>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0">
        <f t="shared" si="13"/>
        <v>7852</v>
      </c>
      <c r="BB270" s="59">
        <f t="shared" si="14"/>
        <v>7852</v>
      </c>
      <c r="BC270" s="51" t="str">
        <f t="shared" si="15"/>
        <v>INR  Seven Thousand Eight Hundred &amp; Fifty Two  Only</v>
      </c>
      <c r="HZ270" s="14"/>
      <c r="IA270" s="14">
        <v>258</v>
      </c>
      <c r="IB270" s="14" t="s">
        <v>292</v>
      </c>
      <c r="IC270" s="14"/>
      <c r="ID270" s="14">
        <v>10</v>
      </c>
      <c r="IE270" s="13" t="s">
        <v>86</v>
      </c>
    </row>
    <row r="271" spans="1:238" s="13" customFormat="1" ht="110.25">
      <c r="A271" s="52">
        <v>259</v>
      </c>
      <c r="B271" s="61" t="s">
        <v>293</v>
      </c>
      <c r="C271" s="46" t="s">
        <v>572</v>
      </c>
      <c r="D271" s="64"/>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c r="AZ271" s="65"/>
      <c r="BA271" s="65"/>
      <c r="BB271" s="65"/>
      <c r="BC271" s="66"/>
      <c r="HZ271" s="14"/>
      <c r="IA271" s="14">
        <v>259</v>
      </c>
      <c r="IB271" s="14" t="s">
        <v>293</v>
      </c>
      <c r="IC271" s="14"/>
      <c r="ID271" s="14"/>
    </row>
    <row r="272" spans="1:239" s="13" customFormat="1" ht="31.5">
      <c r="A272" s="52">
        <v>260</v>
      </c>
      <c r="B272" s="61" t="s">
        <v>294</v>
      </c>
      <c r="C272" s="46" t="s">
        <v>573</v>
      </c>
      <c r="D272" s="47">
        <v>4</v>
      </c>
      <c r="E272" s="48" t="s">
        <v>85</v>
      </c>
      <c r="F272" s="49">
        <v>599.47</v>
      </c>
      <c r="G272" s="53"/>
      <c r="H272" s="53"/>
      <c r="I272" s="54" t="s">
        <v>33</v>
      </c>
      <c r="J272" s="55">
        <f aca="true" t="shared" si="16" ref="J272:J300">IF(I272="Less(-)",-1,1)</f>
        <v>1</v>
      </c>
      <c r="K272" s="53" t="s">
        <v>34</v>
      </c>
      <c r="L272" s="53" t="s">
        <v>4</v>
      </c>
      <c r="M272" s="56"/>
      <c r="N272" s="57"/>
      <c r="O272" s="57"/>
      <c r="P272" s="58"/>
      <c r="Q272" s="57"/>
      <c r="R272" s="57"/>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0">
        <f aca="true" t="shared" si="17" ref="BA272:BA300">ROUND(total_amount_ba($B$2,$D$2,D272,F272,J272,K272,M272),0)</f>
        <v>2398</v>
      </c>
      <c r="BB272" s="59">
        <f aca="true" t="shared" si="18" ref="BB272:BB300">BA272+SUM(N272:AZ272)</f>
        <v>2398</v>
      </c>
      <c r="BC272" s="51" t="str">
        <f aca="true" t="shared" si="19" ref="BC272:BC300">SpellNumber(L272,BB272)</f>
        <v>INR  Two Thousand Three Hundred &amp; Ninety Eight  Only</v>
      </c>
      <c r="HZ272" s="14"/>
      <c r="IA272" s="14">
        <v>260</v>
      </c>
      <c r="IB272" s="14" t="s">
        <v>294</v>
      </c>
      <c r="IC272" s="14"/>
      <c r="ID272" s="14">
        <v>4</v>
      </c>
      <c r="IE272" s="13" t="s">
        <v>85</v>
      </c>
    </row>
    <row r="273" spans="1:238" s="13" customFormat="1" ht="15.75">
      <c r="A273" s="52">
        <v>261</v>
      </c>
      <c r="B273" s="61" t="s">
        <v>79</v>
      </c>
      <c r="C273" s="46" t="s">
        <v>574</v>
      </c>
      <c r="D273" s="64"/>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c r="AZ273" s="65"/>
      <c r="BA273" s="65"/>
      <c r="BB273" s="65"/>
      <c r="BC273" s="66"/>
      <c r="HZ273" s="14"/>
      <c r="IA273" s="14">
        <v>261</v>
      </c>
      <c r="IB273" s="14" t="s">
        <v>79</v>
      </c>
      <c r="IC273" s="14"/>
      <c r="ID273" s="14"/>
    </row>
    <row r="274" spans="1:238" s="13" customFormat="1" ht="204.75">
      <c r="A274" s="52">
        <v>262</v>
      </c>
      <c r="B274" s="61" t="s">
        <v>295</v>
      </c>
      <c r="C274" s="46" t="s">
        <v>575</v>
      </c>
      <c r="D274" s="64"/>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c r="AZ274" s="65"/>
      <c r="BA274" s="65"/>
      <c r="BB274" s="65"/>
      <c r="BC274" s="66"/>
      <c r="HZ274" s="14"/>
      <c r="IA274" s="14">
        <v>262</v>
      </c>
      <c r="IB274" s="14" t="s">
        <v>295</v>
      </c>
      <c r="IC274" s="14"/>
      <c r="ID274" s="14"/>
    </row>
    <row r="275" spans="1:238" s="13" customFormat="1" ht="15.75">
      <c r="A275" s="52">
        <v>263</v>
      </c>
      <c r="B275" s="61" t="s">
        <v>80</v>
      </c>
      <c r="C275" s="46" t="s">
        <v>576</v>
      </c>
      <c r="D275" s="64"/>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c r="AZ275" s="65"/>
      <c r="BA275" s="65"/>
      <c r="BB275" s="65"/>
      <c r="BC275" s="66"/>
      <c r="HZ275" s="14"/>
      <c r="IA275" s="14">
        <v>263</v>
      </c>
      <c r="IB275" s="14" t="s">
        <v>80</v>
      </c>
      <c r="IC275" s="14"/>
      <c r="ID275" s="14"/>
    </row>
    <row r="276" spans="1:239" s="13" customFormat="1" ht="47.25">
      <c r="A276" s="52">
        <v>264</v>
      </c>
      <c r="B276" s="61" t="s">
        <v>296</v>
      </c>
      <c r="C276" s="46" t="s">
        <v>577</v>
      </c>
      <c r="D276" s="47">
        <v>245</v>
      </c>
      <c r="E276" s="48" t="s">
        <v>84</v>
      </c>
      <c r="F276" s="49">
        <v>380.49</v>
      </c>
      <c r="G276" s="53"/>
      <c r="H276" s="53"/>
      <c r="I276" s="54" t="s">
        <v>33</v>
      </c>
      <c r="J276" s="55">
        <f t="shared" si="16"/>
        <v>1</v>
      </c>
      <c r="K276" s="53" t="s">
        <v>34</v>
      </c>
      <c r="L276" s="53" t="s">
        <v>4</v>
      </c>
      <c r="M276" s="56"/>
      <c r="N276" s="57"/>
      <c r="O276" s="57"/>
      <c r="P276" s="58"/>
      <c r="Q276" s="57"/>
      <c r="R276" s="57"/>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0">
        <f t="shared" si="17"/>
        <v>93220</v>
      </c>
      <c r="BB276" s="59">
        <f t="shared" si="18"/>
        <v>93220</v>
      </c>
      <c r="BC276" s="51" t="str">
        <f t="shared" si="19"/>
        <v>INR  Ninety Three Thousand Two Hundred &amp; Twenty  Only</v>
      </c>
      <c r="HZ276" s="14"/>
      <c r="IA276" s="14">
        <v>264</v>
      </c>
      <c r="IB276" s="14" t="s">
        <v>296</v>
      </c>
      <c r="IC276" s="14"/>
      <c r="ID276" s="14">
        <v>245</v>
      </c>
      <c r="IE276" s="13" t="s">
        <v>84</v>
      </c>
    </row>
    <row r="277" spans="1:238" s="13" customFormat="1" ht="63">
      <c r="A277" s="52">
        <v>265</v>
      </c>
      <c r="B277" s="61" t="s">
        <v>297</v>
      </c>
      <c r="C277" s="46" t="s">
        <v>578</v>
      </c>
      <c r="D277" s="64"/>
      <c r="E277" s="65"/>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c r="AZ277" s="65"/>
      <c r="BA277" s="65"/>
      <c r="BB277" s="65"/>
      <c r="BC277" s="66"/>
      <c r="HZ277" s="14"/>
      <c r="IA277" s="14">
        <v>265</v>
      </c>
      <c r="IB277" s="14" t="s">
        <v>297</v>
      </c>
      <c r="IC277" s="14"/>
      <c r="ID277" s="14"/>
    </row>
    <row r="278" spans="1:239" s="13" customFormat="1" ht="47.25">
      <c r="A278" s="52">
        <v>266</v>
      </c>
      <c r="B278" s="61" t="s">
        <v>298</v>
      </c>
      <c r="C278" s="46" t="s">
        <v>579</v>
      </c>
      <c r="D278" s="47">
        <v>340</v>
      </c>
      <c r="E278" s="48" t="s">
        <v>84</v>
      </c>
      <c r="F278" s="49">
        <v>466.29</v>
      </c>
      <c r="G278" s="53"/>
      <c r="H278" s="53"/>
      <c r="I278" s="54" t="s">
        <v>33</v>
      </c>
      <c r="J278" s="55">
        <f t="shared" si="16"/>
        <v>1</v>
      </c>
      <c r="K278" s="53" t="s">
        <v>34</v>
      </c>
      <c r="L278" s="53" t="s">
        <v>4</v>
      </c>
      <c r="M278" s="56"/>
      <c r="N278" s="57"/>
      <c r="O278" s="57"/>
      <c r="P278" s="58"/>
      <c r="Q278" s="57"/>
      <c r="R278" s="57"/>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0">
        <f t="shared" si="17"/>
        <v>158539</v>
      </c>
      <c r="BB278" s="59">
        <f t="shared" si="18"/>
        <v>158539</v>
      </c>
      <c r="BC278" s="51" t="str">
        <f t="shared" si="19"/>
        <v>INR  One Lakh Fifty Eight Thousand Five Hundred &amp; Thirty Nine  Only</v>
      </c>
      <c r="HZ278" s="14"/>
      <c r="IA278" s="14">
        <v>266</v>
      </c>
      <c r="IB278" s="14" t="s">
        <v>298</v>
      </c>
      <c r="IC278" s="14"/>
      <c r="ID278" s="14">
        <v>340</v>
      </c>
      <c r="IE278" s="13" t="s">
        <v>84</v>
      </c>
    </row>
    <row r="279" spans="1:238" s="13" customFormat="1" ht="78.75">
      <c r="A279" s="52">
        <v>267</v>
      </c>
      <c r="B279" s="61" t="s">
        <v>81</v>
      </c>
      <c r="C279" s="46" t="s">
        <v>580</v>
      </c>
      <c r="D279" s="64"/>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c r="AZ279" s="65"/>
      <c r="BA279" s="65"/>
      <c r="BB279" s="65"/>
      <c r="BC279" s="66"/>
      <c r="HZ279" s="14"/>
      <c r="IA279" s="14">
        <v>267</v>
      </c>
      <c r="IB279" s="14" t="s">
        <v>81</v>
      </c>
      <c r="IC279" s="14"/>
      <c r="ID279" s="14"/>
    </row>
    <row r="280" spans="1:239" s="13" customFormat="1" ht="31.5">
      <c r="A280" s="52">
        <v>268</v>
      </c>
      <c r="B280" s="61" t="s">
        <v>299</v>
      </c>
      <c r="C280" s="46" t="s">
        <v>581</v>
      </c>
      <c r="D280" s="47">
        <v>20</v>
      </c>
      <c r="E280" s="48" t="s">
        <v>83</v>
      </c>
      <c r="F280" s="49">
        <v>894.17</v>
      </c>
      <c r="G280" s="53"/>
      <c r="H280" s="53"/>
      <c r="I280" s="54" t="s">
        <v>33</v>
      </c>
      <c r="J280" s="55">
        <f t="shared" si="16"/>
        <v>1</v>
      </c>
      <c r="K280" s="53" t="s">
        <v>34</v>
      </c>
      <c r="L280" s="53" t="s">
        <v>4</v>
      </c>
      <c r="M280" s="56"/>
      <c r="N280" s="57"/>
      <c r="O280" s="57"/>
      <c r="P280" s="58"/>
      <c r="Q280" s="57"/>
      <c r="R280" s="57"/>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0">
        <f t="shared" si="17"/>
        <v>17883</v>
      </c>
      <c r="BB280" s="59">
        <f t="shared" si="18"/>
        <v>17883</v>
      </c>
      <c r="BC280" s="51" t="str">
        <f t="shared" si="19"/>
        <v>INR  Seventeen Thousand Eight Hundred &amp; Eighty Three  Only</v>
      </c>
      <c r="HZ280" s="14"/>
      <c r="IA280" s="14">
        <v>268</v>
      </c>
      <c r="IB280" s="14" t="s">
        <v>299</v>
      </c>
      <c r="IC280" s="14"/>
      <c r="ID280" s="14">
        <v>20</v>
      </c>
      <c r="IE280" s="13" t="s">
        <v>83</v>
      </c>
    </row>
    <row r="281" spans="1:238" s="13" customFormat="1" ht="63">
      <c r="A281" s="52">
        <v>269</v>
      </c>
      <c r="B281" s="61" t="s">
        <v>300</v>
      </c>
      <c r="C281" s="46" t="s">
        <v>582</v>
      </c>
      <c r="D281" s="64"/>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c r="AZ281" s="65"/>
      <c r="BA281" s="65"/>
      <c r="BB281" s="65"/>
      <c r="BC281" s="66"/>
      <c r="HZ281" s="14"/>
      <c r="IA281" s="14">
        <v>269</v>
      </c>
      <c r="IB281" s="14" t="s">
        <v>300</v>
      </c>
      <c r="IC281" s="14"/>
      <c r="ID281" s="14"/>
    </row>
    <row r="282" spans="1:239" s="13" customFormat="1" ht="31.5">
      <c r="A282" s="52">
        <v>270</v>
      </c>
      <c r="B282" s="61" t="s">
        <v>301</v>
      </c>
      <c r="C282" s="46" t="s">
        <v>583</v>
      </c>
      <c r="D282" s="47">
        <v>60</v>
      </c>
      <c r="E282" s="48" t="s">
        <v>86</v>
      </c>
      <c r="F282" s="49">
        <v>74.75</v>
      </c>
      <c r="G282" s="53"/>
      <c r="H282" s="53"/>
      <c r="I282" s="54" t="s">
        <v>33</v>
      </c>
      <c r="J282" s="55">
        <f t="shared" si="16"/>
        <v>1</v>
      </c>
      <c r="K282" s="53" t="s">
        <v>34</v>
      </c>
      <c r="L282" s="53" t="s">
        <v>4</v>
      </c>
      <c r="M282" s="56"/>
      <c r="N282" s="57"/>
      <c r="O282" s="57"/>
      <c r="P282" s="58"/>
      <c r="Q282" s="57"/>
      <c r="R282" s="57"/>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0">
        <f t="shared" si="17"/>
        <v>4485</v>
      </c>
      <c r="BB282" s="59">
        <f t="shared" si="18"/>
        <v>4485</v>
      </c>
      <c r="BC282" s="51" t="str">
        <f t="shared" si="19"/>
        <v>INR  Four Thousand Four Hundred &amp; Eighty Five  Only</v>
      </c>
      <c r="HZ282" s="14"/>
      <c r="IA282" s="14">
        <v>270</v>
      </c>
      <c r="IB282" s="14" t="s">
        <v>301</v>
      </c>
      <c r="IC282" s="14"/>
      <c r="ID282" s="14">
        <v>60</v>
      </c>
      <c r="IE282" s="13" t="s">
        <v>86</v>
      </c>
    </row>
    <row r="283" spans="1:238" s="13" customFormat="1" ht="47.25">
      <c r="A283" s="52">
        <v>271</v>
      </c>
      <c r="B283" s="61" t="s">
        <v>302</v>
      </c>
      <c r="C283" s="46" t="s">
        <v>584</v>
      </c>
      <c r="D283" s="64"/>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c r="AZ283" s="65"/>
      <c r="BA283" s="65"/>
      <c r="BB283" s="65"/>
      <c r="BC283" s="66"/>
      <c r="HZ283" s="14"/>
      <c r="IA283" s="14">
        <v>271</v>
      </c>
      <c r="IB283" s="14" t="s">
        <v>302</v>
      </c>
      <c r="IC283" s="14"/>
      <c r="ID283" s="14"/>
    </row>
    <row r="284" spans="1:239" s="13" customFormat="1" ht="31.5">
      <c r="A284" s="52">
        <v>272</v>
      </c>
      <c r="B284" s="61" t="s">
        <v>303</v>
      </c>
      <c r="C284" s="46" t="s">
        <v>585</v>
      </c>
      <c r="D284" s="47">
        <v>50</v>
      </c>
      <c r="E284" s="48" t="s">
        <v>85</v>
      </c>
      <c r="F284" s="49">
        <v>69.93</v>
      </c>
      <c r="G284" s="53"/>
      <c r="H284" s="53"/>
      <c r="I284" s="54" t="s">
        <v>33</v>
      </c>
      <c r="J284" s="55">
        <f t="shared" si="16"/>
        <v>1</v>
      </c>
      <c r="K284" s="53" t="s">
        <v>34</v>
      </c>
      <c r="L284" s="53" t="s">
        <v>4</v>
      </c>
      <c r="M284" s="56"/>
      <c r="N284" s="57"/>
      <c r="O284" s="57"/>
      <c r="P284" s="58"/>
      <c r="Q284" s="57"/>
      <c r="R284" s="57"/>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0">
        <f t="shared" si="17"/>
        <v>3497</v>
      </c>
      <c r="BB284" s="59">
        <f t="shared" si="18"/>
        <v>3497</v>
      </c>
      <c r="BC284" s="51" t="str">
        <f t="shared" si="19"/>
        <v>INR  Three Thousand Four Hundred &amp; Ninety Seven  Only</v>
      </c>
      <c r="HZ284" s="14"/>
      <c r="IA284" s="14">
        <v>272</v>
      </c>
      <c r="IB284" s="14" t="s">
        <v>303</v>
      </c>
      <c r="IC284" s="14"/>
      <c r="ID284" s="14">
        <v>50</v>
      </c>
      <c r="IE284" s="13" t="s">
        <v>85</v>
      </c>
    </row>
    <row r="285" spans="1:238" s="13" customFormat="1" ht="15.75">
      <c r="A285" s="52">
        <v>273</v>
      </c>
      <c r="B285" s="61" t="s">
        <v>145</v>
      </c>
      <c r="C285" s="46" t="s">
        <v>586</v>
      </c>
      <c r="D285" s="64"/>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c r="AZ285" s="65"/>
      <c r="BA285" s="65"/>
      <c r="BB285" s="65"/>
      <c r="BC285" s="66"/>
      <c r="HZ285" s="14"/>
      <c r="IA285" s="14">
        <v>273</v>
      </c>
      <c r="IB285" s="14" t="s">
        <v>145</v>
      </c>
      <c r="IC285" s="14"/>
      <c r="ID285" s="14"/>
    </row>
    <row r="286" spans="1:238" s="13" customFormat="1" ht="409.5">
      <c r="A286" s="52">
        <v>274</v>
      </c>
      <c r="B286" s="61" t="s">
        <v>304</v>
      </c>
      <c r="C286" s="46" t="s">
        <v>587</v>
      </c>
      <c r="D286" s="64"/>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c r="AZ286" s="65"/>
      <c r="BA286" s="65"/>
      <c r="BB286" s="65"/>
      <c r="BC286" s="66"/>
      <c r="HZ286" s="14"/>
      <c r="IA286" s="14">
        <v>274</v>
      </c>
      <c r="IB286" s="14" t="s">
        <v>304</v>
      </c>
      <c r="IC286" s="14"/>
      <c r="ID286" s="14"/>
    </row>
    <row r="287" spans="1:239" s="13" customFormat="1" ht="31.5">
      <c r="A287" s="52">
        <v>275</v>
      </c>
      <c r="B287" s="61" t="s">
        <v>305</v>
      </c>
      <c r="C287" s="46" t="s">
        <v>588</v>
      </c>
      <c r="D287" s="47">
        <v>230</v>
      </c>
      <c r="E287" s="48" t="s">
        <v>83</v>
      </c>
      <c r="F287" s="49">
        <v>1335.34</v>
      </c>
      <c r="G287" s="53"/>
      <c r="H287" s="53"/>
      <c r="I287" s="54" t="s">
        <v>33</v>
      </c>
      <c r="J287" s="55">
        <f t="shared" si="16"/>
        <v>1</v>
      </c>
      <c r="K287" s="53" t="s">
        <v>34</v>
      </c>
      <c r="L287" s="53" t="s">
        <v>4</v>
      </c>
      <c r="M287" s="56"/>
      <c r="N287" s="57"/>
      <c r="O287" s="57"/>
      <c r="P287" s="58"/>
      <c r="Q287" s="57"/>
      <c r="R287" s="57"/>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0">
        <f t="shared" si="17"/>
        <v>307128</v>
      </c>
      <c r="BB287" s="59">
        <f t="shared" si="18"/>
        <v>307128</v>
      </c>
      <c r="BC287" s="51" t="str">
        <f t="shared" si="19"/>
        <v>INR  Three Lakh Seven Thousand One Hundred &amp; Twenty Eight  Only</v>
      </c>
      <c r="HZ287" s="14"/>
      <c r="IA287" s="14">
        <v>275</v>
      </c>
      <c r="IB287" s="14" t="s">
        <v>305</v>
      </c>
      <c r="IC287" s="14"/>
      <c r="ID287" s="14">
        <v>230</v>
      </c>
      <c r="IE287" s="13" t="s">
        <v>83</v>
      </c>
    </row>
    <row r="288" spans="1:239" s="13" customFormat="1" ht="173.25">
      <c r="A288" s="52">
        <v>276</v>
      </c>
      <c r="B288" s="61" t="s">
        <v>146</v>
      </c>
      <c r="C288" s="46" t="s">
        <v>589</v>
      </c>
      <c r="D288" s="47">
        <v>400</v>
      </c>
      <c r="E288" s="48" t="s">
        <v>83</v>
      </c>
      <c r="F288" s="49">
        <v>291.45</v>
      </c>
      <c r="G288" s="53"/>
      <c r="H288" s="53"/>
      <c r="I288" s="54" t="s">
        <v>33</v>
      </c>
      <c r="J288" s="55">
        <f t="shared" si="16"/>
        <v>1</v>
      </c>
      <c r="K288" s="53" t="s">
        <v>34</v>
      </c>
      <c r="L288" s="53" t="s">
        <v>4</v>
      </c>
      <c r="M288" s="56"/>
      <c r="N288" s="57"/>
      <c r="O288" s="57"/>
      <c r="P288" s="58"/>
      <c r="Q288" s="57"/>
      <c r="R288" s="57"/>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0">
        <f t="shared" si="17"/>
        <v>116580</v>
      </c>
      <c r="BB288" s="59">
        <f t="shared" si="18"/>
        <v>116580</v>
      </c>
      <c r="BC288" s="51" t="str">
        <f t="shared" si="19"/>
        <v>INR  One Lakh Sixteen Thousand Five Hundred &amp; Eighty  Only</v>
      </c>
      <c r="HZ288" s="14"/>
      <c r="IA288" s="14">
        <v>276</v>
      </c>
      <c r="IB288" s="14" t="s">
        <v>146</v>
      </c>
      <c r="IC288" s="14"/>
      <c r="ID288" s="14">
        <v>400</v>
      </c>
      <c r="IE288" s="13" t="s">
        <v>83</v>
      </c>
    </row>
    <row r="289" spans="1:238" s="13" customFormat="1" ht="15.75">
      <c r="A289" s="52">
        <v>277</v>
      </c>
      <c r="B289" s="61" t="s">
        <v>150</v>
      </c>
      <c r="C289" s="46" t="s">
        <v>590</v>
      </c>
      <c r="D289" s="64"/>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c r="AZ289" s="65"/>
      <c r="BA289" s="65"/>
      <c r="BB289" s="65"/>
      <c r="BC289" s="66"/>
      <c r="HZ289" s="14"/>
      <c r="IA289" s="14">
        <v>277</v>
      </c>
      <c r="IB289" s="14" t="s">
        <v>150</v>
      </c>
      <c r="IC289" s="14"/>
      <c r="ID289" s="14"/>
    </row>
    <row r="290" spans="1:238" s="13" customFormat="1" ht="47.25">
      <c r="A290" s="52">
        <v>278</v>
      </c>
      <c r="B290" s="61" t="s">
        <v>151</v>
      </c>
      <c r="C290" s="46" t="s">
        <v>591</v>
      </c>
      <c r="D290" s="64"/>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c r="AZ290" s="65"/>
      <c r="BA290" s="65"/>
      <c r="BB290" s="65"/>
      <c r="BC290" s="66"/>
      <c r="HZ290" s="14"/>
      <c r="IA290" s="14">
        <v>278</v>
      </c>
      <c r="IB290" s="14" t="s">
        <v>151</v>
      </c>
      <c r="IC290" s="14"/>
      <c r="ID290" s="14"/>
    </row>
    <row r="291" spans="1:239" s="13" customFormat="1" ht="31.5">
      <c r="A291" s="52">
        <v>279</v>
      </c>
      <c r="B291" s="61" t="s">
        <v>306</v>
      </c>
      <c r="C291" s="46" t="s">
        <v>592</v>
      </c>
      <c r="D291" s="47">
        <v>25</v>
      </c>
      <c r="E291" s="48" t="s">
        <v>83</v>
      </c>
      <c r="F291" s="49">
        <v>342.35</v>
      </c>
      <c r="G291" s="53"/>
      <c r="H291" s="53"/>
      <c r="I291" s="54" t="s">
        <v>33</v>
      </c>
      <c r="J291" s="55">
        <f t="shared" si="16"/>
        <v>1</v>
      </c>
      <c r="K291" s="53" t="s">
        <v>34</v>
      </c>
      <c r="L291" s="53" t="s">
        <v>4</v>
      </c>
      <c r="M291" s="56"/>
      <c r="N291" s="57"/>
      <c r="O291" s="57"/>
      <c r="P291" s="58"/>
      <c r="Q291" s="57"/>
      <c r="R291" s="57"/>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0">
        <f t="shared" si="17"/>
        <v>8559</v>
      </c>
      <c r="BB291" s="59">
        <f t="shared" si="18"/>
        <v>8559</v>
      </c>
      <c r="BC291" s="51" t="str">
        <f t="shared" si="19"/>
        <v>INR  Eight Thousand Five Hundred &amp; Fifty Nine  Only</v>
      </c>
      <c r="HZ291" s="14"/>
      <c r="IA291" s="14">
        <v>279</v>
      </c>
      <c r="IB291" s="14" t="s">
        <v>306</v>
      </c>
      <c r="IC291" s="14"/>
      <c r="ID291" s="14">
        <v>25</v>
      </c>
      <c r="IE291" s="13" t="s">
        <v>83</v>
      </c>
    </row>
    <row r="292" spans="1:238" s="13" customFormat="1" ht="15.75">
      <c r="A292" s="52">
        <v>280</v>
      </c>
      <c r="B292" s="61" t="s">
        <v>307</v>
      </c>
      <c r="C292" s="46" t="s">
        <v>593</v>
      </c>
      <c r="D292" s="64"/>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c r="AZ292" s="65"/>
      <c r="BA292" s="65"/>
      <c r="BB292" s="65"/>
      <c r="BC292" s="66"/>
      <c r="HZ292" s="14"/>
      <c r="IA292" s="14">
        <v>280</v>
      </c>
      <c r="IB292" s="14" t="s">
        <v>307</v>
      </c>
      <c r="IC292" s="14"/>
      <c r="ID292" s="14"/>
    </row>
    <row r="293" spans="1:239" s="13" customFormat="1" ht="115.5" customHeight="1">
      <c r="A293" s="52">
        <v>281</v>
      </c>
      <c r="B293" s="62" t="s">
        <v>147</v>
      </c>
      <c r="C293" s="46" t="s">
        <v>594</v>
      </c>
      <c r="D293" s="47">
        <v>20</v>
      </c>
      <c r="E293" s="48" t="s">
        <v>152</v>
      </c>
      <c r="F293" s="49">
        <v>4985.93</v>
      </c>
      <c r="G293" s="53"/>
      <c r="H293" s="53"/>
      <c r="I293" s="54" t="s">
        <v>33</v>
      </c>
      <c r="J293" s="55">
        <f t="shared" si="16"/>
        <v>1</v>
      </c>
      <c r="K293" s="53" t="s">
        <v>34</v>
      </c>
      <c r="L293" s="53" t="s">
        <v>4</v>
      </c>
      <c r="M293" s="56"/>
      <c r="N293" s="57"/>
      <c r="O293" s="57"/>
      <c r="P293" s="58"/>
      <c r="Q293" s="57"/>
      <c r="R293" s="57"/>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0">
        <f t="shared" si="17"/>
        <v>99719</v>
      </c>
      <c r="BB293" s="59">
        <f t="shared" si="18"/>
        <v>99719</v>
      </c>
      <c r="BC293" s="51" t="str">
        <f t="shared" si="19"/>
        <v>INR  Ninety Nine Thousand Seven Hundred &amp; Nineteen  Only</v>
      </c>
      <c r="HZ293" s="14"/>
      <c r="IA293" s="14">
        <v>281</v>
      </c>
      <c r="IB293" s="60" t="s">
        <v>147</v>
      </c>
      <c r="IC293" s="14"/>
      <c r="ID293" s="14">
        <v>20</v>
      </c>
      <c r="IE293" s="13" t="s">
        <v>152</v>
      </c>
    </row>
    <row r="294" spans="1:239" s="13" customFormat="1" ht="47.25">
      <c r="A294" s="52">
        <v>282</v>
      </c>
      <c r="B294" s="62" t="s">
        <v>308</v>
      </c>
      <c r="C294" s="46" t="s">
        <v>595</v>
      </c>
      <c r="D294" s="47">
        <v>10</v>
      </c>
      <c r="E294" s="48" t="s">
        <v>153</v>
      </c>
      <c r="F294" s="49">
        <v>457.52</v>
      </c>
      <c r="G294" s="53"/>
      <c r="H294" s="53"/>
      <c r="I294" s="54" t="s">
        <v>33</v>
      </c>
      <c r="J294" s="55">
        <f t="shared" si="16"/>
        <v>1</v>
      </c>
      <c r="K294" s="53" t="s">
        <v>34</v>
      </c>
      <c r="L294" s="53" t="s">
        <v>4</v>
      </c>
      <c r="M294" s="56"/>
      <c r="N294" s="57"/>
      <c r="O294" s="57"/>
      <c r="P294" s="58"/>
      <c r="Q294" s="57"/>
      <c r="R294" s="57"/>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0">
        <f t="shared" si="17"/>
        <v>4575</v>
      </c>
      <c r="BB294" s="59">
        <f t="shared" si="18"/>
        <v>4575</v>
      </c>
      <c r="BC294" s="51" t="str">
        <f t="shared" si="19"/>
        <v>INR  Four Thousand Five Hundred &amp; Seventy Five  Only</v>
      </c>
      <c r="HZ294" s="14"/>
      <c r="IA294" s="14">
        <v>282</v>
      </c>
      <c r="IB294" s="14" t="s">
        <v>308</v>
      </c>
      <c r="IC294" s="14"/>
      <c r="ID294" s="14">
        <v>10</v>
      </c>
      <c r="IE294" s="13" t="s">
        <v>153</v>
      </c>
    </row>
    <row r="295" spans="1:239" s="13" customFormat="1" ht="47.25">
      <c r="A295" s="52">
        <v>283</v>
      </c>
      <c r="B295" s="62" t="s">
        <v>148</v>
      </c>
      <c r="C295" s="46" t="s">
        <v>596</v>
      </c>
      <c r="D295" s="47">
        <v>20</v>
      </c>
      <c r="E295" s="48" t="s">
        <v>153</v>
      </c>
      <c r="F295" s="49">
        <v>51.62</v>
      </c>
      <c r="G295" s="53"/>
      <c r="H295" s="53"/>
      <c r="I295" s="54" t="s">
        <v>33</v>
      </c>
      <c r="J295" s="55">
        <f t="shared" si="16"/>
        <v>1</v>
      </c>
      <c r="K295" s="53" t="s">
        <v>34</v>
      </c>
      <c r="L295" s="53" t="s">
        <v>4</v>
      </c>
      <c r="M295" s="56"/>
      <c r="N295" s="57"/>
      <c r="O295" s="57"/>
      <c r="P295" s="58"/>
      <c r="Q295" s="57"/>
      <c r="R295" s="57"/>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0">
        <f t="shared" si="17"/>
        <v>1032</v>
      </c>
      <c r="BB295" s="59">
        <f t="shared" si="18"/>
        <v>1032</v>
      </c>
      <c r="BC295" s="51" t="str">
        <f t="shared" si="19"/>
        <v>INR  One Thousand  &amp;Thirty Two  Only</v>
      </c>
      <c r="HZ295" s="14"/>
      <c r="IA295" s="14">
        <v>283</v>
      </c>
      <c r="IB295" s="14" t="s">
        <v>148</v>
      </c>
      <c r="IC295" s="14"/>
      <c r="ID295" s="14">
        <v>20</v>
      </c>
      <c r="IE295" s="13" t="s">
        <v>153</v>
      </c>
    </row>
    <row r="296" spans="1:239" s="13" customFormat="1" ht="31.5">
      <c r="A296" s="52">
        <v>284</v>
      </c>
      <c r="B296" s="61" t="s">
        <v>149</v>
      </c>
      <c r="C296" s="46" t="s">
        <v>597</v>
      </c>
      <c r="D296" s="47">
        <v>40</v>
      </c>
      <c r="E296" s="48" t="s">
        <v>153</v>
      </c>
      <c r="F296" s="49">
        <v>29.33</v>
      </c>
      <c r="G296" s="53"/>
      <c r="H296" s="53"/>
      <c r="I296" s="54" t="s">
        <v>33</v>
      </c>
      <c r="J296" s="55">
        <f t="shared" si="16"/>
        <v>1</v>
      </c>
      <c r="K296" s="53" t="s">
        <v>34</v>
      </c>
      <c r="L296" s="53" t="s">
        <v>4</v>
      </c>
      <c r="M296" s="56"/>
      <c r="N296" s="57"/>
      <c r="O296" s="57"/>
      <c r="P296" s="58"/>
      <c r="Q296" s="57"/>
      <c r="R296" s="57"/>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0">
        <f t="shared" si="17"/>
        <v>1173</v>
      </c>
      <c r="BB296" s="59">
        <f t="shared" si="18"/>
        <v>1173</v>
      </c>
      <c r="BC296" s="51" t="str">
        <f t="shared" si="19"/>
        <v>INR  One Thousand One Hundred &amp; Seventy Three  Only</v>
      </c>
      <c r="HZ296" s="14"/>
      <c r="IA296" s="14">
        <v>284</v>
      </c>
      <c r="IB296" s="14" t="s">
        <v>149</v>
      </c>
      <c r="IC296" s="14"/>
      <c r="ID296" s="14">
        <v>40</v>
      </c>
      <c r="IE296" s="13" t="s">
        <v>153</v>
      </c>
    </row>
    <row r="297" spans="1:239" s="13" customFormat="1" ht="31.5">
      <c r="A297" s="52">
        <v>285</v>
      </c>
      <c r="B297" s="62" t="s">
        <v>309</v>
      </c>
      <c r="C297" s="46" t="s">
        <v>598</v>
      </c>
      <c r="D297" s="47">
        <v>10</v>
      </c>
      <c r="E297" s="48" t="s">
        <v>153</v>
      </c>
      <c r="F297" s="49">
        <v>586.56</v>
      </c>
      <c r="G297" s="53"/>
      <c r="H297" s="53"/>
      <c r="I297" s="54" t="s">
        <v>33</v>
      </c>
      <c r="J297" s="55">
        <f t="shared" si="16"/>
        <v>1</v>
      </c>
      <c r="K297" s="53" t="s">
        <v>34</v>
      </c>
      <c r="L297" s="53" t="s">
        <v>4</v>
      </c>
      <c r="M297" s="56"/>
      <c r="N297" s="57"/>
      <c r="O297" s="57"/>
      <c r="P297" s="58"/>
      <c r="Q297" s="57"/>
      <c r="R297" s="57"/>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0">
        <f t="shared" si="17"/>
        <v>5866</v>
      </c>
      <c r="BB297" s="59">
        <f t="shared" si="18"/>
        <v>5866</v>
      </c>
      <c r="BC297" s="51" t="str">
        <f t="shared" si="19"/>
        <v>INR  Five Thousand Eight Hundred &amp; Sixty Six  Only</v>
      </c>
      <c r="HZ297" s="14"/>
      <c r="IA297" s="14">
        <v>285</v>
      </c>
      <c r="IB297" s="14" t="s">
        <v>309</v>
      </c>
      <c r="IC297" s="14"/>
      <c r="ID297" s="14">
        <v>10</v>
      </c>
      <c r="IE297" s="13" t="s">
        <v>153</v>
      </c>
    </row>
    <row r="298" spans="1:239" s="13" customFormat="1" ht="107.25" customHeight="1">
      <c r="A298" s="52">
        <v>286</v>
      </c>
      <c r="B298" s="61" t="s">
        <v>310</v>
      </c>
      <c r="C298" s="46" t="s">
        <v>599</v>
      </c>
      <c r="D298" s="47">
        <v>6.5</v>
      </c>
      <c r="E298" s="48" t="s">
        <v>314</v>
      </c>
      <c r="F298" s="49">
        <v>1954.84</v>
      </c>
      <c r="G298" s="53"/>
      <c r="H298" s="53"/>
      <c r="I298" s="54" t="s">
        <v>33</v>
      </c>
      <c r="J298" s="55">
        <f t="shared" si="16"/>
        <v>1</v>
      </c>
      <c r="K298" s="53" t="s">
        <v>34</v>
      </c>
      <c r="L298" s="53" t="s">
        <v>4</v>
      </c>
      <c r="M298" s="56"/>
      <c r="N298" s="57"/>
      <c r="O298" s="57"/>
      <c r="P298" s="58"/>
      <c r="Q298" s="57"/>
      <c r="R298" s="57"/>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0">
        <f t="shared" si="17"/>
        <v>12706</v>
      </c>
      <c r="BB298" s="59">
        <f t="shared" si="18"/>
        <v>12706</v>
      </c>
      <c r="BC298" s="51" t="str">
        <f t="shared" si="19"/>
        <v>INR  Twelve Thousand Seven Hundred &amp; Six  Only</v>
      </c>
      <c r="HZ298" s="14"/>
      <c r="IA298" s="14">
        <v>286</v>
      </c>
      <c r="IB298" s="60" t="s">
        <v>310</v>
      </c>
      <c r="IC298" s="14"/>
      <c r="ID298" s="14">
        <v>6.5</v>
      </c>
      <c r="IE298" s="13" t="s">
        <v>314</v>
      </c>
    </row>
    <row r="299" spans="1:239" s="13" customFormat="1" ht="31.5">
      <c r="A299" s="52">
        <v>287</v>
      </c>
      <c r="B299" s="61" t="s">
        <v>311</v>
      </c>
      <c r="C299" s="46" t="s">
        <v>600</v>
      </c>
      <c r="D299" s="47">
        <v>7</v>
      </c>
      <c r="E299" s="48" t="s">
        <v>153</v>
      </c>
      <c r="F299" s="49">
        <v>2522.2</v>
      </c>
      <c r="G299" s="53"/>
      <c r="H299" s="53"/>
      <c r="I299" s="54" t="s">
        <v>33</v>
      </c>
      <c r="J299" s="55">
        <f t="shared" si="16"/>
        <v>1</v>
      </c>
      <c r="K299" s="53" t="s">
        <v>34</v>
      </c>
      <c r="L299" s="53" t="s">
        <v>4</v>
      </c>
      <c r="M299" s="56"/>
      <c r="N299" s="57"/>
      <c r="O299" s="57"/>
      <c r="P299" s="58"/>
      <c r="Q299" s="57"/>
      <c r="R299" s="57"/>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0">
        <f t="shared" si="17"/>
        <v>17655</v>
      </c>
      <c r="BB299" s="59">
        <f t="shared" si="18"/>
        <v>17655</v>
      </c>
      <c r="BC299" s="51" t="str">
        <f t="shared" si="19"/>
        <v>INR  Seventeen Thousand Six Hundred &amp; Fifty Five  Only</v>
      </c>
      <c r="HZ299" s="14"/>
      <c r="IA299" s="14">
        <v>287</v>
      </c>
      <c r="IB299" s="14" t="s">
        <v>311</v>
      </c>
      <c r="IC299" s="14"/>
      <c r="ID299" s="14">
        <v>7</v>
      </c>
      <c r="IE299" s="13" t="s">
        <v>153</v>
      </c>
    </row>
    <row r="300" spans="1:239" s="13" customFormat="1" ht="409.5">
      <c r="A300" s="52">
        <v>288</v>
      </c>
      <c r="B300" s="61" t="s">
        <v>312</v>
      </c>
      <c r="C300" s="46" t="s">
        <v>601</v>
      </c>
      <c r="D300" s="47">
        <v>1</v>
      </c>
      <c r="E300" s="48" t="s">
        <v>315</v>
      </c>
      <c r="F300" s="49">
        <v>234877.69</v>
      </c>
      <c r="G300" s="53"/>
      <c r="H300" s="53"/>
      <c r="I300" s="54" t="s">
        <v>33</v>
      </c>
      <c r="J300" s="55">
        <f t="shared" si="16"/>
        <v>1</v>
      </c>
      <c r="K300" s="53" t="s">
        <v>34</v>
      </c>
      <c r="L300" s="53" t="s">
        <v>4</v>
      </c>
      <c r="M300" s="56"/>
      <c r="N300" s="57"/>
      <c r="O300" s="57"/>
      <c r="P300" s="58"/>
      <c r="Q300" s="57"/>
      <c r="R300" s="57"/>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0">
        <f t="shared" si="17"/>
        <v>234878</v>
      </c>
      <c r="BB300" s="59">
        <f t="shared" si="18"/>
        <v>234878</v>
      </c>
      <c r="BC300" s="51" t="str">
        <f t="shared" si="19"/>
        <v>INR  Two Lakh Thirty Four Thousand Eight Hundred &amp; Seventy Eight  Only</v>
      </c>
      <c r="HZ300" s="14"/>
      <c r="IA300" s="14">
        <v>288</v>
      </c>
      <c r="IB300" s="60" t="s">
        <v>312</v>
      </c>
      <c r="IC300" s="14"/>
      <c r="ID300" s="14">
        <v>1</v>
      </c>
      <c r="IE300" s="13" t="s">
        <v>315</v>
      </c>
    </row>
    <row r="301" spans="1:237" ht="37.5">
      <c r="A301" s="20" t="s">
        <v>35</v>
      </c>
      <c r="B301" s="24"/>
      <c r="C301" s="25"/>
      <c r="D301" s="29"/>
      <c r="E301" s="29"/>
      <c r="F301" s="29"/>
      <c r="G301" s="29"/>
      <c r="H301" s="30"/>
      <c r="I301" s="30"/>
      <c r="J301" s="30"/>
      <c r="K301" s="30"/>
      <c r="L301" s="31"/>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3">
        <f>SUM(BA14:BA300)</f>
        <v>3404425</v>
      </c>
      <c r="BB301" s="34" t="e">
        <f>SUM(#REF!)</f>
        <v>#REF!</v>
      </c>
      <c r="BC301" s="35" t="str">
        <f>SpellNumber(L301,BA301)</f>
        <v>  Thirty Four Lakh Four Thousand Four Hundred &amp; Twenty Five  Only</v>
      </c>
      <c r="IA301" s="3" t="s">
        <v>35</v>
      </c>
      <c r="IC301" s="3">
        <v>29911889</v>
      </c>
    </row>
    <row r="302" spans="1:237" ht="36.75" customHeight="1">
      <c r="A302" s="19" t="s">
        <v>36</v>
      </c>
      <c r="B302" s="26"/>
      <c r="C302" s="27"/>
      <c r="D302" s="36"/>
      <c r="E302" s="37" t="s">
        <v>41</v>
      </c>
      <c r="F302" s="28"/>
      <c r="G302" s="38"/>
      <c r="H302" s="39"/>
      <c r="I302" s="39"/>
      <c r="J302" s="39"/>
      <c r="K302" s="40"/>
      <c r="L302" s="41"/>
      <c r="M302" s="4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43">
        <f>IF(ISBLANK(F302),0,IF(E302="Excess (+)",ROUND(BA301+(BA301*F302),0),IF(E302="Less (-)",ROUND(BA301+(BA301*F302*(-1)),0),IF(E302="At Par",BA301,0))))</f>
        <v>0</v>
      </c>
      <c r="BB302" s="44">
        <f>ROUND(BA302,0)</f>
        <v>0</v>
      </c>
      <c r="BC302" s="45" t="str">
        <f>SpellNumber($E$2,BB302)</f>
        <v>INR Zero Only</v>
      </c>
      <c r="IA302" s="3" t="s">
        <v>36</v>
      </c>
      <c r="IC302" s="3" t="s">
        <v>46</v>
      </c>
    </row>
    <row r="303" spans="1:237" ht="33.75" customHeight="1">
      <c r="A303" s="17" t="s">
        <v>37</v>
      </c>
      <c r="B303" s="17"/>
      <c r="C303" s="67" t="str">
        <f>BC302</f>
        <v>INR Zero Only</v>
      </c>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9"/>
      <c r="IA303" s="3" t="s">
        <v>37</v>
      </c>
      <c r="IC303" s="3" t="s">
        <v>45</v>
      </c>
    </row>
  </sheetData>
  <sheetProtection password="D850" sheet="1"/>
  <autoFilter ref="A11:BC303"/>
  <mergeCells count="141">
    <mergeCell ref="D168:BC168"/>
    <mergeCell ref="D170:BC170"/>
    <mergeCell ref="D172:BC172"/>
    <mergeCell ref="D174:BC174"/>
    <mergeCell ref="D153:BC153"/>
    <mergeCell ref="D155:BC155"/>
    <mergeCell ref="D156:BC156"/>
    <mergeCell ref="D158:BC158"/>
    <mergeCell ref="D163:BC163"/>
    <mergeCell ref="D165:BC165"/>
    <mergeCell ref="D140:BC140"/>
    <mergeCell ref="D142:BC142"/>
    <mergeCell ref="D144:BC144"/>
    <mergeCell ref="D146:BC146"/>
    <mergeCell ref="D148:BC148"/>
    <mergeCell ref="D151:BC151"/>
    <mergeCell ref="D130:BC130"/>
    <mergeCell ref="D131:BC131"/>
    <mergeCell ref="D133:BC133"/>
    <mergeCell ref="D135:BC135"/>
    <mergeCell ref="D136:BC136"/>
    <mergeCell ref="D138:BC138"/>
    <mergeCell ref="D117:BC117"/>
    <mergeCell ref="D119:BC119"/>
    <mergeCell ref="D120:BC120"/>
    <mergeCell ref="D123:BC123"/>
    <mergeCell ref="D126:BC126"/>
    <mergeCell ref="D128:BC128"/>
    <mergeCell ref="D105:BC105"/>
    <mergeCell ref="D107:BC107"/>
    <mergeCell ref="D109:BC109"/>
    <mergeCell ref="D111:BC111"/>
    <mergeCell ref="D114:BC114"/>
    <mergeCell ref="D115:BC115"/>
    <mergeCell ref="D97:BC97"/>
    <mergeCell ref="D99:BC99"/>
    <mergeCell ref="D100:BC100"/>
    <mergeCell ref="D102:BC102"/>
    <mergeCell ref="D14:BC14"/>
    <mergeCell ref="D104:BC104"/>
    <mergeCell ref="D86:BC86"/>
    <mergeCell ref="D89:BC89"/>
    <mergeCell ref="D91:BC91"/>
    <mergeCell ref="D93:BC93"/>
    <mergeCell ref="D94:BC94"/>
    <mergeCell ref="D95:BC95"/>
    <mergeCell ref="D70:BC70"/>
    <mergeCell ref="D72:BC72"/>
    <mergeCell ref="D75:BC75"/>
    <mergeCell ref="D77:BC77"/>
    <mergeCell ref="D79:BC79"/>
    <mergeCell ref="D83:BC83"/>
    <mergeCell ref="D59:BC59"/>
    <mergeCell ref="D61:BC61"/>
    <mergeCell ref="D62:BC62"/>
    <mergeCell ref="D64:BC64"/>
    <mergeCell ref="D65:BC65"/>
    <mergeCell ref="D67:BC67"/>
    <mergeCell ref="D47:BC47"/>
    <mergeCell ref="D48:BC48"/>
    <mergeCell ref="D49:BC49"/>
    <mergeCell ref="D51:BC51"/>
    <mergeCell ref="D53:BC53"/>
    <mergeCell ref="D58:BC58"/>
    <mergeCell ref="D34:BC34"/>
    <mergeCell ref="D36:BC36"/>
    <mergeCell ref="D39:BC39"/>
    <mergeCell ref="D40:BC40"/>
    <mergeCell ref="D42:BC42"/>
    <mergeCell ref="D44:BC44"/>
    <mergeCell ref="A9:BC9"/>
    <mergeCell ref="D13:BC13"/>
    <mergeCell ref="D21:BC21"/>
    <mergeCell ref="D24:BC24"/>
    <mergeCell ref="D25:BC25"/>
    <mergeCell ref="D28:BC28"/>
    <mergeCell ref="C303:BC303"/>
    <mergeCell ref="A1:L1"/>
    <mergeCell ref="A4:BC4"/>
    <mergeCell ref="A5:BC5"/>
    <mergeCell ref="A6:BC6"/>
    <mergeCell ref="A7:BC7"/>
    <mergeCell ref="B8:BC8"/>
    <mergeCell ref="D16:BC16"/>
    <mergeCell ref="D18:BC18"/>
    <mergeCell ref="D19:BC19"/>
    <mergeCell ref="D178:BC178"/>
    <mergeCell ref="D179:BC179"/>
    <mergeCell ref="D181:BC181"/>
    <mergeCell ref="D183:BC183"/>
    <mergeCell ref="D184:BC184"/>
    <mergeCell ref="D189:BC189"/>
    <mergeCell ref="D190:BC190"/>
    <mergeCell ref="D193:BC193"/>
    <mergeCell ref="D194:BC194"/>
    <mergeCell ref="D196:BC196"/>
    <mergeCell ref="D198:BC198"/>
    <mergeCell ref="D199:BC199"/>
    <mergeCell ref="D201:BC201"/>
    <mergeCell ref="D202:BC202"/>
    <mergeCell ref="D204:BC204"/>
    <mergeCell ref="D205:BC205"/>
    <mergeCell ref="D207:BC207"/>
    <mergeCell ref="D209:BC209"/>
    <mergeCell ref="D212:BC212"/>
    <mergeCell ref="D213:BC213"/>
    <mergeCell ref="D215:BC215"/>
    <mergeCell ref="D217:BC217"/>
    <mergeCell ref="D218:BC218"/>
    <mergeCell ref="D221:BC221"/>
    <mergeCell ref="D223:BC223"/>
    <mergeCell ref="D228:BC228"/>
    <mergeCell ref="D230:BC230"/>
    <mergeCell ref="D233:BC233"/>
    <mergeCell ref="D235:BC235"/>
    <mergeCell ref="D237:BC237"/>
    <mergeCell ref="D238:BC238"/>
    <mergeCell ref="D240:BC240"/>
    <mergeCell ref="D242:BC242"/>
    <mergeCell ref="D247:BC247"/>
    <mergeCell ref="D252:BC252"/>
    <mergeCell ref="D256:BC256"/>
    <mergeCell ref="D258:BC258"/>
    <mergeCell ref="D260:BC260"/>
    <mergeCell ref="D262:BC262"/>
    <mergeCell ref="D265:BC265"/>
    <mergeCell ref="D268:BC268"/>
    <mergeCell ref="D269:BC269"/>
    <mergeCell ref="D271:BC271"/>
    <mergeCell ref="D273:BC273"/>
    <mergeCell ref="D274:BC274"/>
    <mergeCell ref="D275:BC275"/>
    <mergeCell ref="D277:BC277"/>
    <mergeCell ref="D279:BC279"/>
    <mergeCell ref="D292:BC292"/>
    <mergeCell ref="D281:BC281"/>
    <mergeCell ref="D283:BC283"/>
    <mergeCell ref="D285:BC285"/>
    <mergeCell ref="D286:BC286"/>
    <mergeCell ref="D289:BC289"/>
    <mergeCell ref="D290:BC290"/>
  </mergeCells>
  <dataValidations count="19">
    <dataValidation type="list" allowBlank="1" showErrorMessage="1" sqref="E302">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2">
      <formula1>0</formula1>
      <formula2>99.9</formula2>
    </dataValidation>
    <dataValidation type="list" allowBlank="1" showErrorMessage="1" sqref="K15 K17 K20 K22:K23 K26:K27 K29:K33 K35 K37:K38 K41 K43 K45:K46 K50 K52 K54:K57 K60 K63 K66 K68:K69 K71 K73:K74 K76 K78 K80:K82 K84:K85 K87:K88 K90 K92 K96 K98 K101 K103 K106 K108 K110 K112:K113 K116 K118 K121:K122 K124:K125 K127 K129 K132 K134 K137 K139 K141 K143 K145 K147 K149:K150 K152 K154 K157 K159:K162 K164 K166:K167 K169 K171 K173 K175:K177 K180 K182 K185:K188 K191:K192 K195 K197 K200 K203 K206 K208 K210:K211 K214 K216 K219:K220 K222 K224:K227 K229 K231:K232 K234 K236 K239 K241 K243:K246 K248:K251 K253:K255 K257 K259 K261 K263:K264 K266:K267 K270 K272 K276 K278 K280 K282 K284 K287:K288 K291 K293:K300">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303 L13:L300">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2">
      <formula1>IF(E302="Select",-1,IF(E302="At Par",0,0))</formula1>
      <formula2>IF(E302="Select",-1,IF(E302="At Par",0,0.99))</formula2>
    </dataValidation>
    <dataValidation type="decimal" allowBlank="1" showInputMessage="1" showErrorMessage="1" promptTitle="Rate Entry" prompt="Please enter the Basic Price in Rupees for this item. " errorTitle="Invaid Entry" error="Only Numeric Values are allowed. " sqref="G15:H15 G17:H17 G20:H20 G22:H23 G26:H27 G29:H33 G35:H35 G37:H38 G41:H41 G43:H43 G45:H46 G50:H50 G52:H52 G54:H57 G60:H60 G63:H63 G66:H66 G68:H69 G71:H71 G73:H74 G76:H76 G78:H78 G80:H82 G84:H85 G87:H88 G90:H90 G92:H92 G96:H96 G98:H98 G101:H101 G103:H103 G106:H106 G108:H108 G110:H110 G112:H113 G116:H116 G118:H118 G121:H122 G124:H125 G127:H127 G129:H129 G132:H132 G134:H134 G137:H137 G139:H139 G141:H141 G143:H143 G145:H145 G147:H147 G149:H150 G152:H152 G154:H154 G157:H157 G159:H162 G164:H164 G166:H167 G169:H169 G171:H171 G173:H173 G175:H177 G180:H180 G182:H182 G185:H188 G191:H192 G195:H195 G197:H197 G200:H200 G203:H203 G206:H206 G208:H208 G210:H211 G214:H214 G216:H216 G219:H220 G222:H222 G224:H227 G229:H229 G231:H232 G234:H234 G236:H236 G239:H239 G241:H241 G243:H246 G248:H251 G253:H255 G257:H257 G259:H259 G261:H261 G263:H264 G266:H267 G270:H270 G272:H272 G276:H276 G278:H278 G280:H280 G282:H282 G284:H284 G287:H288 G291:H291 G293:H300">
      <formula1>0</formula1>
      <formula2>999999999999999</formula2>
    </dataValidation>
    <dataValidation allowBlank="1" showInputMessage="1" showErrorMessage="1" promptTitle="Addition / Deduction" prompt="Please Choose the correct One" sqref="J15 J17 J20 J22:J23 J26:J27 J29:J33 J35 J37:J38 J41 J43 J45:J46 J50 J52 J54:J57 J60 J63 J66 J68:J69 J71 J73:J74 J76 J78 J80:J82 J84:J85 J87:J88 J90 J92 J96 J98 J101 J103 J106 J108 J110 J112:J113 J116 J118 J121:J122 J124:J125 J127 J129 J132 J134 J137 J139 J141 J143 J145 J147 J149:J150 J152 J154 J157 J159:J162 J164 J166:J167 J169 J171 J173 J175:J177 J180 J182 J185:J188 J191:J192 J195 J197 J200 J203 J206 J208 J210:J211 J214 J216 J219:J220 J222 J224:J227 J229 J231:J232 J234 J236 J239 J241 J243:J246 J248:J251 J253:J255 J257 J259 J261 J263:J264 J266:J267 J270 J272 J276 J278 J280 J282 J284 J287:J288 J291 J293:J300"/>
    <dataValidation type="list" showErrorMessage="1" sqref="I15 I17 I20 I22:I23 I26:I27 I29:I33 I35 I37:I38 I41 I43 I45:I46 I50 I52 I54:I57 I60 I63 I66 I68:I69 I71 I73:I74 I76 I78 I80:I82 I84:I85 I87:I88 I90 I92 I96 I98 I101 I103 I106 I108 I110 I112:I113 I116 I118 I121:I122 I124:I125 I127 I129 I132 I134 I137 I139 I141 I143 I145 I147 I149:I150 I152 I154 I157 I159:I162 I164 I166:I167 I169 I171 I173 I175:I177 I180 I182 I185:I188 I191:I192 I195 I197 I200 I203 I206 I208 I210:I211 I214 I216 I219:I220 I222 I224:I227 I229 I231:I232 I234 I236 I239 I241 I243:I246 I248:I251 I253:I255 I257 I259 I261 I263:I264 I266:I267 I270 I272 I276 I278 I280 I282 I284 I287:I288 I291 I293:I300">
      <formula1>"Excess(+),Less(-)"</formula1>
    </dataValidation>
    <dataValidation type="decimal" allowBlank="1" showInputMessage="1" showErrorMessage="1" promptTitle="Rate Entry" prompt="Please enter the Other Taxes2 in Rupees for this item. " errorTitle="Invaid Entry" error="Only Numeric Values are allowed. " sqref="N15:O15 N17:O17 N20:O20 N22:O23 N26:O27 N29:O33 N35:O35 N37:O38 N41:O41 N43:O43 N45:O46 N50:O50 N52:O52 N54:O57 N60:O60 N63:O63 N66:O66 N68:O69 N71:O71 N73:O74 N76:O76 N78:O78 N80:O82 N84:O85 N87:O88 N90:O90 N92:O92 N96:O96 N98:O98 N101:O101 N103:O103 N106:O106 N108:O108 N110:O110 N112:O113 N116:O116 N118:O118 N121:O122 N124:O125 N127:O127 N129:O129 N132:O132 N134:O134 N137:O137 N139:O139 N141:O141 N143:O143 N145:O145 N147:O147 N149:O150 N152:O152 N154:O154 N157:O157 N159:O162 N164:O164 N166:O167 N169:O169 N171:O171 N173:O173 N175:O177 N180:O180 N182:O182 N185:O188 N191:O192 N195:O195 N197:O197 N200:O200 N203:O203 N206:O206 N208:O208 N210:O211 N214:O214 N216:O216 N219:O220 N222:O222 N224:O227 N229:O229 N231:O232 N234:O234 N236:O236 N239:O239 N241:O241 N243:O246 N248:O251 N253:O255 N257:O257 N259:O259 N261:O261 N263:O264 N266:O267 N270:O270 N272:O272 N276:O276 N278:O278 N280:O280 N282:O282 N284:O284 N287:O288 N291:O291 N293:O30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 R22:R23 R26:R27 R29:R33 R35 R37:R38 R41 R43 R45:R46 R50 R52 R54:R57 R60 R63 R66 R68:R69 R71 R73:R74 R76 R78 R80:R82 R84:R85 R87:R88 R90 R92 R96 R98 R101 R103 R106 R108 R110 R112:R113 R116 R118 R121:R122 R124:R125 R127 R129 R132 R134 R137 R139 R141 R143 R145 R147 R149:R150 R152 R154 R157 R159:R162 R164 R166:R167 R169 R171 R173 R175:R177 R180 R182 R185:R188 R191:R192 R195 R197 R200 R203 R206 R208 R210:R211 R214 R216 R219:R220 R222 R224:R227 R229 R231:R232 R234 R236 R239 R241 R243:R246 R248:R251 R253:R255 R257 R259 R261 R263:R264 R266:R267 R270 R272 R276 R278 R280 R282 R284 R287:R288 R291 R293:R30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 Q22:Q23 Q26:Q27 Q29:Q33 Q35 Q37:Q38 Q41 Q43 Q45:Q46 Q50 Q52 Q54:Q57 Q60 Q63 Q66 Q68:Q69 Q71 Q73:Q74 Q76 Q78 Q80:Q82 Q84:Q85 Q87:Q88 Q90 Q92 Q96 Q98 Q101 Q103 Q106 Q108 Q110 Q112:Q113 Q116 Q118 Q121:Q122 Q124:Q125 Q127 Q129 Q132 Q134 Q137 Q139 Q141 Q143 Q145 Q147 Q149:Q150 Q152 Q154 Q157 Q159:Q162 Q164 Q166:Q167 Q169 Q171 Q173 Q175:Q177 Q180 Q182 Q185:Q188 Q191:Q192 Q195 Q197 Q200 Q203 Q206 Q208 Q210:Q211 Q214 Q216 Q219:Q220 Q222 Q224:Q227 Q229 Q231:Q232 Q234 Q236 Q239 Q241 Q243:Q246 Q248:Q251 Q253:Q255 Q257 Q259 Q261 Q263:Q264 Q266:Q267 Q270 Q272 Q276 Q278 Q280 Q282 Q284 Q287:Q288 Q291 Q293:Q30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 M22:M23 M26:M27 M29:M33 M35 M37:M38 M41 M43 M45:M46 M50 M52 M54:M57 M60 M63 M66 M68:M69 M71 M73:M74 M76 M78 M80:M82 M84:M85 M87:M88 M90 M92 M96 M98 M101 M103 M106 M108 M110 M112:M113 M116 M118 M121:M122 M124:M125 M127 M129 M132 M134 M137 M139 M141 M143 M145 M147 M149:M150 M152 M154 M157 M159:M162 M164 M166:M167 M169 M171 M173 M175:M177 M180 M182 M185:M188 M191:M192 M195 M197 M200 M203 M206 M208 M210:M211 M214 M216 M219:M220 M222 M224:M227 M229 M231:M232 M234 M236 M239 M241 M243:M246 M248:M251 M253:M255 M257 M259 M261 M263:M264 M266:M267 M270 M272 M276 M278 M280 M282 M284 M287:M288 M291 M293:M300">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20 D22:D23 D26:D27 D29:D33 D35 D37:D38 D41 D43 D45:D46 D50 D52 D54:D57 D60 D63 D66 D68:D69 D71 D73:D74 D76 D78 D80:D82 D84:D85 D87:D88 D90 D92 D96 D98 D101 D103 D106 D108 D110 D112:D113 D116 D118 D121:D122 D124:D125 D127 D129 D132 D134 D137 D139 D141 D143 D145 D147 D149:D150 D152 D154 D157 D159:D162 D164 D166:D167 D169 D171 D173 D175:D177 D180 D182 D185:D188 D191:D192 D195 D197 D200 D203 D206 D208 D210:D211 D214 D216 D219:D220 D222 D224:D227 D229 D231:D232 D234 D236 D239 D241 D243:D246 D248:D251 D253:D255 D257 D259 D261 D263:D264 D266:D267 D270 D272 D276 D278 D280 D282 D284 D287:D288 D291 D293:D30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20 F22:F23 F26:F27 F29:F33 F35 F37:F38 F41 F43 F45:F46 F50 F52 F54:F57 F60 F63 F66 F68:F69 F71 F73:F74 F76 F78 F80:F82 F84:F85 F87:F88 F90 F92 F96 F98 F101 F103 F106 F108 F110 F112:F113 F116 F118 F121:F122 F124:F125 F127 F129 F132 F134 F137 F139 F141 F143 F145 F147 F149:F150 F152 F154 F157 F159:F162 F164 F166:F167 F169 F171 F173 F175:F177 F180 F182 F185:F188 F191:F192 F195 F197 F200 F203 F206 F208 F210:F211 F214 F216 F219:F220 F222 F224:F227 F229 F231:F232 F234 F236 F239 F241 F243:F246 F248:F251 F253:F255 F257 F259 F261 F263:F264 F266:F267 F270 F272 F276 F278 F280 F282 F284 F287:F288 F291 F293:F300">
      <formula1>0</formula1>
      <formula2>999999999999999</formula2>
    </dataValidation>
    <dataValidation allowBlank="1" showInputMessage="1" showErrorMessage="1" promptTitle="Itemcode/Make" prompt="Please enter text" sqref="C13:C300"/>
    <dataValidation type="list" allowBlank="1" showErrorMessage="1" sqref="D13:D14 D16 D18:D19 D21 D24:D25 D28 D34 D36 D39:D40 D42 D44 D47:D49 D51 D53 D58:D59 D61:D62 D64:D65 D67 D70 D72 D75 D77 D79 D83 D86 D89 D91 D93:D95 D97 D99:D100 D102 D104:D105 D107 D109 D111 D114:D115 D117 D119:D120 D123 D126 D128 D130:D131 D133 D135:D136 D138 D140 D142 D144 D146 D148 D151 D153 D155:D156 D158 D163 D165 D168 D170 D172 D174 D178:D179 D181 D183:D184 D189:D190 D193:D194 D196 D198:D199 D201:D202 D204:D205 D207 D209 D212:D213 D215 D217:D218 D221 D223 D228 D230 D233 D235 D237:D238 D240 D242 D247 D252 D256 D258 D260 D262 D265 D268:D269 D271 D273:D275 D277 D279 D281 D283 D285:D286 D289:D290 D292">
      <formula1>"Partial Conversion,Full Conversion"</formula1>
      <formula2>0</formula2>
    </dataValidation>
  </dataValidations>
  <printOptions/>
  <pageMargins left="0.45" right="0.2" top="0.25" bottom="0.25" header="0.511805555555556" footer="0.511805555555556"/>
  <pageSetup fitToHeight="0" fitToWidth="1" horizontalDpi="300" verticalDpi="3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78" t="s">
        <v>38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2023-12-13T06:05:26Z</cp:lastPrinted>
  <dcterms:created xsi:type="dcterms:W3CDTF">2009-01-30T06:42:42Z</dcterms:created>
  <dcterms:modified xsi:type="dcterms:W3CDTF">2024-03-21T08:14:30Z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