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'BoQ1'!$A$11:$BC$28</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<sst xmlns="http://schemas.openxmlformats.org/spreadsheetml/2006/main" count="205" uniqueCount="78">
  <si>
    <t>BoQ_Ver3.1</t>
  </si>
  <si>
    <t>Percentage</t>
  </si>
  <si>
    <t>Normal</t>
  </si>
  <si>
    <t>INR Only</t>
  </si>
  <si>
    <t>INR</t>
  </si>
  <si>
    <t>Select, At Par, Excess (+), Less (-)</t>
  </si>
  <si>
    <t>IOCL</t>
  </si>
  <si>
    <t xml:space="preserve"> </t>
  </si>
  <si>
    <t>NUMBER</t>
  </si>
  <si>
    <t>TEXT</t>
  </si>
  <si>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</si>
  <si>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</si>
  <si>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</si>
  <si>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</si>
  <si>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</si>
  <si>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</si>
  <si>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</si>
  <si>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</si>
  <si>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</si>
  <si>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</si>
  <si>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</si>
  <si>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</si>
  <si>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</si>
  <si>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</si>
  <si>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</si>
  <si>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</si>
  <si>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</si>
  <si>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</si>
  <si>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</si>
  <si>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</si>
  <si>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</si>
  <si>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</si>
  <si>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</si>
  <si>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</si>
  <si>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</si>
  <si>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</si>
  <si>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Total in Figures</t>
  </si>
  <si>
    <t>Quoted Rate in Figures</t>
  </si>
  <si>
    <t>Quoted Rate in Words</t>
  </si>
  <si>
    <t>Please Enable Macros to View BoQ information</t>
  </si>
  <si>
    <t>Name of the Bidder/ Bidding Firm / Company :</t>
  </si>
  <si>
    <t>Select</t>
  </si>
  <si>
    <t>item no.1</t>
  </si>
  <si>
    <t>item no.2</t>
  </si>
  <si>
    <t>item no.3</t>
  </si>
  <si>
    <t>item no.5</t>
  </si>
  <si>
    <t>item no.8</t>
  </si>
  <si>
    <t>item no.4</t>
  </si>
  <si>
    <t>item no.6</t>
  </si>
  <si>
    <t>item no.7</t>
  </si>
  <si>
    <t>item no.9</t>
  </si>
  <si>
    <t>Component</t>
  </si>
  <si>
    <t>Tender Inviting Authority: DOIP, IIT Kanpur</t>
  </si>
  <si>
    <r>
      <t xml:space="preserve">PRICE SCHEDULE
</t>
    </r>
    <r>
      <rPr>
        <b/>
        <sz val="11"/>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</si>
  <si>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1"/>
        <color indexed="10"/>
        <rFont val="Times New Roman"/>
        <family val="1"/>
      </rPr>
      <t>#</t>
    </r>
  </si>
  <si>
    <r>
      <t xml:space="preserve">TEXT </t>
    </r>
    <r>
      <rPr>
        <b/>
        <sz val="11"/>
        <color indexed="10"/>
        <rFont val="Times New Roman"/>
        <family val="1"/>
      </rPr>
      <t>#</t>
    </r>
  </si>
  <si>
    <r>
      <t>TEXT</t>
    </r>
    <r>
      <rPr>
        <b/>
        <sz val="11"/>
        <color indexed="10"/>
        <rFont val="Times New Roman"/>
        <family val="1"/>
      </rPr>
      <t>#</t>
    </r>
  </si>
  <si>
    <r>
      <t xml:space="preserve">Estimated Rate
 in
</t>
    </r>
    <r>
      <rPr>
        <b/>
        <sz val="11"/>
        <color indexed="10"/>
        <rFont val="Times New Roman"/>
        <family val="1"/>
      </rPr>
      <t>Rs.      P</t>
    </r>
  </si>
  <si>
    <r>
      <t xml:space="preserve">BASIC RATE In </t>
    </r>
    <r>
      <rPr>
        <b/>
        <sz val="11"/>
        <color indexed="10"/>
        <rFont val="Times New Roman"/>
        <family val="1"/>
      </rPr>
      <t>Figures</t>
    </r>
    <r>
      <rPr>
        <b/>
        <sz val="11"/>
        <rFont val="Times New Roman"/>
        <family val="1"/>
      </rPr>
      <t xml:space="preserve"> To be entered by the </t>
    </r>
    <r>
      <rPr>
        <b/>
        <sz val="11"/>
        <color indexed="10"/>
        <rFont val="Times New Roman"/>
        <family val="1"/>
      </rPr>
      <t>Bidder</t>
    </r>
    <r>
      <rPr>
        <b/>
        <sz val="11"/>
        <rFont val="Times New Roman"/>
        <family val="1"/>
      </rPr>
      <t xml:space="preserve"> 
Rs.      P
 </t>
    </r>
  </si>
  <si>
    <r>
      <t xml:space="preserve">TOTAL AMOUNT  
           in
     </t>
    </r>
    <r>
      <rPr>
        <b/>
        <sz val="11"/>
        <color indexed="10"/>
        <rFont val="Times New Roman"/>
        <family val="1"/>
      </rPr>
      <t xml:space="preserve"> Rs.      P</t>
    </r>
  </si>
  <si>
    <t>Mtr</t>
  </si>
  <si>
    <t>item no.10</t>
  </si>
  <si>
    <t>item no.11</t>
  </si>
  <si>
    <t>item no.12</t>
  </si>
  <si>
    <t>Supply, Installation, Testing and commissioning of IP 2 MP Dome/Bullet Camera (as required) 1/2.8" Progressive CMOS, ICR, 1920x1080:25fps(P)/30fps(N), H.265+/H.264, 3D DNR, BLC, IR range: up to 20m, DC12V.</t>
  </si>
  <si>
    <t>Supply &amp; Installation of 4TB HDD,Connectivity Technology- eSATA,Data Recovery Service Feature Hard Disk Form Factor 3.5 Inches Cache Size- 4 Hardware Interface, min 5400 rpm  (WD Surveillance)</t>
  </si>
  <si>
    <t>Supply &amp; Installation of 32 Ch NVR 160 MBPS Bitrates, Input Max (upto 32 Ch IP Video) 4 SATA Interface. 2 RJ-45 10/100/1000 Mbps self-adaptive Ethernet interfaces.</t>
  </si>
  <si>
    <t xml:space="preserve">Installation of POE Switch 32 Port Lighting Proof Level, 10/100 Mbps. </t>
  </si>
  <si>
    <t>Supply &amp; drawing of LAN Cable CAT-6 optical cable  in existing steel conduit pipe/GI /HDPE pipe including numbering of networking wire with RJ-45 connectors.(D-link/equivalent)</t>
  </si>
  <si>
    <t xml:space="preserve">Fixing of RJ-45 modular box with cover plate or I/o box for internet  on surface/ recessed cutting the wall making good the same as required. ( box and cover plate will be supplied by dept.) </t>
  </si>
  <si>
    <t xml:space="preserve">Supply &amp; fixing of following size of medium class PVC conduit along with accessories  in surface /recess including cutting the wall and making good the same in case of recessed conduit as required. </t>
  </si>
  <si>
    <t>25 mm</t>
  </si>
  <si>
    <t>32 mm</t>
  </si>
  <si>
    <t>40 mm</t>
  </si>
  <si>
    <t>Nos.</t>
  </si>
  <si>
    <t>Name of Work: Supplying and fixing of CCTV camera and associated works in CC building,IIT Kanpur</t>
  </si>
  <si>
    <t>NIT No:  Electrical/21/03/2024-1</t>
  </si>
  <si>
    <t>Supply &amp; Installation of 55" Display, wall mounted with smart connection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</si>
</sst>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8">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u val="single"/>
      <sz val="11"/>
      <color indexed="8"/>
      <name val="Arial"/>
      <family val="2"/>
    </font>
    <font>
      <b/>
      <u val="single"/>
      <sz val="11"/>
      <color indexed="23"/>
      <name val="Arial"/>
      <family val="2"/>
    </font>
    <font>
      <b/>
      <sz val="16"/>
      <color indexed="8"/>
      <name val="Calibri"/>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b/>
      <u val="single"/>
      <sz val="16"/>
      <color indexed="10"/>
      <name val="Times New Roman"/>
      <family val="1"/>
    </font>
    <font>
      <sz val="11"/>
      <color indexed="23"/>
      <name val="Times New Roman"/>
      <family val="1"/>
    </font>
    <font>
      <b/>
      <i/>
      <sz val="11"/>
      <color indexed="8"/>
      <name val="Times New Roman"/>
      <family val="1"/>
    </font>
    <font>
      <b/>
      <sz val="11"/>
      <name val="Times New Roman"/>
      <family val="1"/>
    </font>
    <font>
      <b/>
      <sz val="11"/>
      <color indexed="8"/>
      <name val="Times New Roman"/>
      <family val="1"/>
    </font>
    <font>
      <b/>
      <u val="single"/>
      <sz val="11"/>
      <color indexed="23"/>
      <name val="Times New Roman"/>
      <family val="1"/>
    </font>
    <font>
      <b/>
      <u val="single"/>
      <sz val="11"/>
      <name val="Times New Roman"/>
      <family val="1"/>
    </font>
    <font>
      <b/>
      <sz val="11"/>
      <color indexed="1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8" fillId="0" borderId="0">
      <alignment/>
      <protection/>
    </xf>
    <xf numFmtId="0" fontId="0" fillId="32" borderId="7" applyNumberFormat="0" applyFont="0" applyAlignment="0" applyProtection="0"/>
    <xf numFmtId="0" fontId="6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82">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3" fillId="0" borderId="0" xfId="58" applyNumberFormat="1" applyFont="1" applyFill="1" applyBorder="1" applyAlignment="1">
      <alignment vertical="center"/>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lignment horizontal="left"/>
      <protection/>
    </xf>
    <xf numFmtId="0" fontId="6"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4"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4" fillId="0" borderId="0" xfId="58" applyNumberFormat="1" applyFont="1" applyFill="1" applyAlignment="1">
      <alignment vertical="center"/>
      <protection/>
    </xf>
    <xf numFmtId="0" fontId="3" fillId="0" borderId="0" xfId="58" applyNumberFormat="1" applyFont="1" applyFill="1">
      <alignment/>
      <protection/>
    </xf>
    <xf numFmtId="0" fontId="4" fillId="0" borderId="0" xfId="58" applyNumberFormat="1" applyFont="1" applyFill="1">
      <alignment/>
      <protection/>
    </xf>
    <xf numFmtId="0" fontId="3" fillId="0" borderId="0" xfId="58" applyNumberFormat="1" applyFont="1" applyFill="1" applyAlignment="1">
      <alignment vertical="top"/>
      <protection/>
    </xf>
    <xf numFmtId="0" fontId="4" fillId="0" borderId="0" xfId="58" applyNumberFormat="1" applyFont="1" applyFill="1" applyAlignment="1">
      <alignment vertical="top"/>
      <protection/>
    </xf>
    <xf numFmtId="0" fontId="3" fillId="0" borderId="0" xfId="58" applyNumberFormat="1" applyFont="1" applyFill="1" applyAlignment="1">
      <alignment vertical="top" wrapText="1"/>
      <protection/>
    </xf>
    <xf numFmtId="0" fontId="67" fillId="0" borderId="10" xfId="0" applyFont="1" applyFill="1" applyBorder="1" applyAlignment="1">
      <alignment horizontal="justify" vertical="top" wrapText="1"/>
    </xf>
    <xf numFmtId="0" fontId="67" fillId="0" borderId="10" xfId="0" applyFont="1" applyFill="1" applyBorder="1" applyAlignment="1">
      <alignment horizontal="center" vertical="center"/>
    </xf>
    <xf numFmtId="0" fontId="67" fillId="0" borderId="10" xfId="0" applyFont="1" applyFill="1" applyBorder="1" applyAlignment="1">
      <alignment horizontal="center" vertical="center" wrapText="1"/>
    </xf>
    <xf numFmtId="2" fontId="9" fillId="0" borderId="10" xfId="57" applyNumberFormat="1" applyFont="1" applyFill="1" applyBorder="1" applyAlignment="1">
      <alignment horizontal="center" vertical="center" wrapText="1"/>
      <protection/>
    </xf>
    <xf numFmtId="2" fontId="10" fillId="0" borderId="10" xfId="58" applyNumberFormat="1" applyFont="1" applyFill="1" applyBorder="1" applyAlignment="1" applyProtection="1">
      <alignment horizontal="center" vertical="center"/>
      <protection locked="0"/>
    </xf>
    <xf numFmtId="2" fontId="9" fillId="0" borderId="10" xfId="61" applyNumberFormat="1" applyFont="1" applyFill="1" applyBorder="1" applyAlignment="1">
      <alignment horizontal="center" vertical="center"/>
      <protection/>
    </xf>
    <xf numFmtId="2" fontId="9" fillId="0" borderId="10" xfId="58" applyNumberFormat="1" applyFont="1" applyFill="1" applyBorder="1" applyAlignment="1">
      <alignment horizontal="center" vertical="center"/>
      <protection/>
    </xf>
    <xf numFmtId="2" fontId="10" fillId="33" borderId="10" xfId="58" applyNumberFormat="1" applyFont="1" applyFill="1" applyBorder="1" applyAlignment="1" applyProtection="1">
      <alignment horizontal="center" vertical="center"/>
      <protection locked="0"/>
    </xf>
    <xf numFmtId="2" fontId="10" fillId="0" borderId="10" xfId="58" applyNumberFormat="1" applyFont="1" applyFill="1" applyBorder="1" applyAlignment="1" applyProtection="1">
      <alignment horizontal="center" vertical="center" wrapText="1"/>
      <protection locked="0"/>
    </xf>
    <xf numFmtId="2" fontId="10" fillId="0" borderId="10" xfId="61" applyNumberFormat="1" applyFont="1" applyFill="1" applyBorder="1" applyAlignment="1">
      <alignment horizontal="center" vertical="center"/>
      <protection/>
    </xf>
    <xf numFmtId="2" fontId="10" fillId="0" borderId="10" xfId="60" applyNumberFormat="1" applyFont="1" applyFill="1" applyBorder="1" applyAlignment="1">
      <alignment horizontal="left" vertical="center"/>
      <protection/>
    </xf>
    <xf numFmtId="0" fontId="9" fillId="0" borderId="10" xfId="61" applyNumberFormat="1" applyFont="1" applyFill="1" applyBorder="1" applyAlignment="1">
      <alignment horizontal="left" vertical="center" wrapText="1"/>
      <protection/>
    </xf>
    <xf numFmtId="0" fontId="11" fillId="0" borderId="11" xfId="61" applyNumberFormat="1" applyFont="1" applyFill="1" applyBorder="1" applyAlignment="1">
      <alignment vertical="top"/>
      <protection/>
    </xf>
    <xf numFmtId="0" fontId="11" fillId="0" borderId="0" xfId="61" applyNumberFormat="1" applyFont="1" applyFill="1" applyBorder="1" applyAlignment="1">
      <alignment vertical="top"/>
      <protection/>
    </xf>
    <xf numFmtId="0" fontId="12" fillId="0" borderId="12" xfId="61" applyNumberFormat="1" applyFont="1" applyFill="1" applyBorder="1" applyAlignment="1">
      <alignment vertical="top"/>
      <protection/>
    </xf>
    <xf numFmtId="0" fontId="11" fillId="0" borderId="12" xfId="61" applyNumberFormat="1" applyFont="1" applyFill="1" applyBorder="1" applyAlignment="1">
      <alignment vertical="top"/>
      <protection/>
    </xf>
    <xf numFmtId="0" fontId="11" fillId="0" borderId="0" xfId="58" applyNumberFormat="1" applyFont="1" applyFill="1" applyAlignment="1">
      <alignment vertical="top"/>
      <protection/>
    </xf>
    <xf numFmtId="2" fontId="12" fillId="0" borderId="13" xfId="61" applyNumberFormat="1" applyFont="1" applyFill="1" applyBorder="1" applyAlignment="1">
      <alignment vertical="top"/>
      <protection/>
    </xf>
    <xf numFmtId="2" fontId="12" fillId="0" borderId="14" xfId="61" applyNumberFormat="1" applyFont="1" applyFill="1" applyBorder="1" applyAlignment="1">
      <alignment vertical="top"/>
      <protection/>
    </xf>
    <xf numFmtId="0" fontId="11" fillId="0" borderId="15" xfId="61" applyNumberFormat="1" applyFont="1" applyFill="1" applyBorder="1" applyAlignment="1">
      <alignment vertical="top" wrapText="1"/>
      <protection/>
    </xf>
    <xf numFmtId="0" fontId="13" fillId="0" borderId="16" xfId="58" applyNumberFormat="1" applyFont="1" applyFill="1" applyBorder="1" applyAlignment="1" applyProtection="1">
      <alignment vertical="top"/>
      <protection/>
    </xf>
    <xf numFmtId="0" fontId="14" fillId="0" borderId="17" xfId="61" applyNumberFormat="1" applyFont="1" applyFill="1" applyBorder="1" applyAlignment="1" applyProtection="1">
      <alignment vertical="center" wrapText="1"/>
      <protection locked="0"/>
    </xf>
    <xf numFmtId="0" fontId="15" fillId="33" borderId="17" xfId="61" applyNumberFormat="1" applyFont="1" applyFill="1" applyBorder="1" applyAlignment="1" applyProtection="1">
      <alignment vertical="center" wrapText="1"/>
      <protection locked="0"/>
    </xf>
    <xf numFmtId="10" fontId="16" fillId="33" borderId="17" xfId="69" applyNumberFormat="1" applyFont="1" applyFill="1" applyBorder="1" applyAlignment="1" applyProtection="1">
      <alignment horizontal="center" vertical="center"/>
      <protection locked="0"/>
    </xf>
    <xf numFmtId="0" fontId="13" fillId="0" borderId="17" xfId="61" applyNumberFormat="1" applyFont="1" applyFill="1" applyBorder="1" applyAlignment="1">
      <alignment vertical="top"/>
      <protection/>
    </xf>
    <xf numFmtId="0" fontId="11" fillId="0" borderId="17" xfId="58" applyNumberFormat="1" applyFont="1" applyFill="1" applyBorder="1" applyAlignment="1" applyProtection="1">
      <alignment vertical="top"/>
      <protection/>
    </xf>
    <xf numFmtId="0" fontId="17" fillId="0" borderId="17" xfId="61" applyNumberFormat="1" applyFont="1" applyFill="1" applyBorder="1" applyAlignment="1" applyProtection="1">
      <alignment vertical="center" wrapText="1"/>
      <protection locked="0"/>
    </xf>
    <xf numFmtId="0" fontId="17" fillId="0" borderId="17" xfId="69" applyNumberFormat="1" applyFont="1" applyFill="1" applyBorder="1" applyAlignment="1" applyProtection="1">
      <alignment vertical="center" wrapText="1"/>
      <protection locked="0"/>
    </xf>
    <xf numFmtId="0" fontId="14" fillId="0" borderId="17" xfId="61" applyNumberFormat="1" applyFont="1" applyFill="1" applyBorder="1" applyAlignment="1" applyProtection="1">
      <alignment vertical="center" wrapText="1"/>
      <protection/>
    </xf>
    <xf numFmtId="0" fontId="11" fillId="0" borderId="0" xfId="58" applyNumberFormat="1" applyFont="1" applyFill="1" applyAlignment="1" applyProtection="1">
      <alignment vertical="top"/>
      <protection/>
    </xf>
    <xf numFmtId="2" fontId="18" fillId="0" borderId="18" xfId="61" applyNumberFormat="1" applyFont="1" applyFill="1" applyBorder="1" applyAlignment="1">
      <alignment vertical="top"/>
      <protection/>
    </xf>
    <xf numFmtId="2" fontId="12" fillId="0" borderId="19" xfId="61" applyNumberFormat="1" applyFont="1" applyFill="1" applyBorder="1" applyAlignment="1">
      <alignment horizontal="right" vertical="top"/>
      <protection/>
    </xf>
    <xf numFmtId="0" fontId="11" fillId="0" borderId="18" xfId="61" applyNumberFormat="1" applyFont="1" applyFill="1" applyBorder="1" applyAlignment="1">
      <alignment vertical="top" wrapText="1"/>
      <protection/>
    </xf>
    <xf numFmtId="0" fontId="11" fillId="0" borderId="0" xfId="58" applyNumberFormat="1" applyFont="1" applyFill="1" applyBorder="1" applyAlignment="1">
      <alignment vertical="center"/>
      <protection/>
    </xf>
    <xf numFmtId="0" fontId="20" fillId="0" borderId="0" xfId="58" applyNumberFormat="1" applyFont="1" applyFill="1" applyBorder="1" applyAlignment="1" applyProtection="1">
      <alignment vertical="center"/>
      <protection locked="0"/>
    </xf>
    <xf numFmtId="0" fontId="20" fillId="0" borderId="0" xfId="58" applyNumberFormat="1" applyFont="1" applyFill="1" applyBorder="1" applyAlignment="1">
      <alignment vertical="center"/>
      <protection/>
    </xf>
    <xf numFmtId="0" fontId="21" fillId="0" borderId="0" xfId="61" applyNumberFormat="1" applyFont="1" applyFill="1" applyBorder="1" applyAlignment="1" applyProtection="1">
      <alignment horizontal="center" vertical="center"/>
      <protection/>
    </xf>
    <xf numFmtId="0" fontId="22" fillId="0" borderId="0" xfId="58" applyNumberFormat="1" applyFont="1" applyFill="1" applyBorder="1" applyAlignment="1">
      <alignment vertical="center"/>
      <protection/>
    </xf>
    <xf numFmtId="0" fontId="22" fillId="0" borderId="20" xfId="61" applyNumberFormat="1" applyFont="1" applyFill="1" applyBorder="1" applyAlignment="1" applyProtection="1">
      <alignment horizontal="left" vertical="top" wrapText="1"/>
      <protection/>
    </xf>
    <xf numFmtId="0" fontId="22" fillId="0" borderId="17" xfId="58" applyNumberFormat="1" applyFont="1" applyFill="1" applyBorder="1" applyAlignment="1">
      <alignment horizontal="center" vertical="top" wrapText="1"/>
      <protection/>
    </xf>
    <xf numFmtId="0" fontId="22" fillId="0" borderId="16" xfId="61" applyNumberFormat="1" applyFont="1" applyFill="1" applyBorder="1" applyAlignment="1">
      <alignment horizontal="center" vertical="top" wrapText="1"/>
      <protection/>
    </xf>
    <xf numFmtId="0" fontId="26" fillId="0" borderId="17" xfId="61" applyNumberFormat="1" applyFont="1" applyFill="1" applyBorder="1" applyAlignment="1">
      <alignment vertical="top" wrapText="1"/>
      <protection/>
    </xf>
    <xf numFmtId="0" fontId="22" fillId="0" borderId="17" xfId="58" applyNumberFormat="1" applyFont="1" applyFill="1" applyBorder="1" applyAlignment="1">
      <alignment horizontal="center" vertical="center" wrapText="1"/>
      <protection/>
    </xf>
    <xf numFmtId="0" fontId="22" fillId="0" borderId="16" xfId="58" applyNumberFormat="1" applyFont="1" applyFill="1" applyBorder="1" applyAlignment="1">
      <alignment horizontal="center" vertical="top" wrapText="1"/>
      <protection/>
    </xf>
    <xf numFmtId="0" fontId="22" fillId="0" borderId="21" xfId="58" applyNumberFormat="1" applyFont="1" applyFill="1" applyBorder="1" applyAlignment="1">
      <alignment horizontal="center" vertical="top" wrapText="1"/>
      <protection/>
    </xf>
    <xf numFmtId="0" fontId="22" fillId="0" borderId="10" xfId="58" applyNumberFormat="1" applyFont="1" applyFill="1" applyBorder="1" applyAlignment="1">
      <alignment horizontal="center" vertical="top" wrapText="1"/>
      <protection/>
    </xf>
    <xf numFmtId="0" fontId="22" fillId="0" borderId="10" xfId="58" applyNumberFormat="1" applyFont="1" applyFill="1" applyBorder="1" applyAlignment="1">
      <alignment horizontal="center" vertical="center" wrapText="1"/>
      <protection/>
    </xf>
    <xf numFmtId="0" fontId="27" fillId="0" borderId="10" xfId="58" applyNumberFormat="1" applyFont="1" applyFill="1" applyBorder="1" applyAlignment="1">
      <alignment horizontal="center" vertical="top" wrapText="1"/>
      <protection/>
    </xf>
    <xf numFmtId="0" fontId="22" fillId="0" borderId="0" xfId="58" applyNumberFormat="1" applyFont="1" applyFill="1" applyBorder="1" applyAlignment="1">
      <alignment horizontal="center" vertical="top" wrapText="1"/>
      <protection/>
    </xf>
    <xf numFmtId="0" fontId="11" fillId="0" borderId="10" xfId="0" applyFont="1" applyFill="1" applyBorder="1" applyAlignment="1">
      <alignment horizontal="center" vertical="center"/>
    </xf>
    <xf numFmtId="0" fontId="22" fillId="0" borderId="18" xfId="61" applyNumberFormat="1" applyFont="1" applyFill="1" applyBorder="1" applyAlignment="1">
      <alignment horizontal="left" vertical="top"/>
      <protection/>
    </xf>
    <xf numFmtId="0" fontId="22" fillId="0" borderId="22" xfId="61" applyNumberFormat="1" applyFont="1" applyFill="1" applyBorder="1" applyAlignment="1">
      <alignment horizontal="left" vertical="top"/>
      <protection/>
    </xf>
    <xf numFmtId="0" fontId="22" fillId="0" borderId="20" xfId="61" applyNumberFormat="1" applyFont="1" applyFill="1" applyBorder="1" applyAlignment="1">
      <alignment horizontal="left" vertical="top"/>
      <protection/>
    </xf>
    <xf numFmtId="0" fontId="22" fillId="0" borderId="23" xfId="61" applyNumberFormat="1" applyFont="1" applyFill="1" applyBorder="1" applyAlignment="1">
      <alignment horizontal="left" vertical="top"/>
      <protection/>
    </xf>
    <xf numFmtId="0" fontId="22" fillId="0" borderId="24" xfId="58" applyNumberFormat="1" applyFont="1" applyFill="1" applyBorder="1" applyAlignment="1" applyProtection="1">
      <alignment horizontal="center" vertical="top"/>
      <protection/>
    </xf>
    <xf numFmtId="0" fontId="22" fillId="0" borderId="25" xfId="58" applyNumberFormat="1" applyFont="1" applyFill="1" applyBorder="1" applyAlignment="1" applyProtection="1">
      <alignment horizontal="center" vertical="top"/>
      <protection/>
    </xf>
    <xf numFmtId="0" fontId="22" fillId="0" borderId="26" xfId="58" applyNumberFormat="1" applyFont="1" applyFill="1" applyBorder="1" applyAlignment="1" applyProtection="1">
      <alignment horizontal="center" vertical="top"/>
      <protection/>
    </xf>
    <xf numFmtId="0" fontId="12" fillId="0" borderId="18" xfId="61" applyNumberFormat="1" applyFont="1" applyFill="1" applyBorder="1" applyAlignment="1">
      <alignment horizontal="center" vertical="top" wrapText="1"/>
      <protection/>
    </xf>
    <xf numFmtId="0" fontId="25" fillId="0" borderId="18" xfId="58" applyNumberFormat="1" applyFont="1" applyFill="1" applyBorder="1" applyAlignment="1">
      <alignment horizontal="center" vertical="center" wrapText="1"/>
      <protection/>
    </xf>
    <xf numFmtId="0" fontId="19" fillId="0" borderId="0" xfId="58" applyNumberFormat="1" applyFont="1" applyFill="1" applyBorder="1" applyAlignment="1">
      <alignment horizontal="right" vertical="top"/>
      <protection/>
    </xf>
    <xf numFmtId="0" fontId="23" fillId="0" borderId="0" xfId="58" applyNumberFormat="1" applyFont="1" applyFill="1" applyBorder="1" applyAlignment="1">
      <alignment horizontal="left" vertical="center" wrapText="1"/>
      <protection/>
    </xf>
    <xf numFmtId="0" fontId="24" fillId="0" borderId="12" xfId="58" applyNumberFormat="1" applyFont="1" applyFill="1" applyBorder="1" applyAlignment="1" applyProtection="1">
      <alignment horizontal="center" wrapText="1"/>
      <protection locked="0"/>
    </xf>
    <xf numFmtId="0" fontId="22" fillId="34" borderId="18" xfId="61" applyNumberFormat="1" applyFont="1" applyFill="1" applyBorder="1" applyAlignment="1" applyProtection="1">
      <alignment horizontal="left" vertical="top"/>
      <protection locked="0"/>
    </xf>
    <xf numFmtId="0" fontId="7" fillId="0" borderId="0" xfId="0" applyFont="1" applyBorder="1" applyAlignment="1">
      <alignment horizontal="center" vertical="center"/>
    </xf>
    <xf numFmtId="0" fontId="0" fillId="0" borderId="0" xfId="0"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rmal 5" xfId="62"/>
    <cellStyle name="Note" xfId="63"/>
    <cellStyle name="Output" xfId="64"/>
    <cellStyle name="Percent" xfId="65"/>
    <cellStyle name="Percent 2" xfId="66"/>
    <cellStyle name="Percent 2 2" xfId="67"/>
    <cellStyle name="Percent 3" xfId="68"/>
    <cellStyle name="Percent 3 2"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28"/>
  <sheetViews>
    <sheetView showGridLines="0" zoomScale="78" zoomScaleNormal="78" zoomScalePageLayoutView="0" workbookViewId="0" topLeftCell="A17">
      <selection activeCell="BA14" sqref="BA14"/>
    </sheetView>
  </sheetViews>
  <sheetFormatPr defaultColWidth="9.140625" defaultRowHeight="15"/>
  <cols>
    <col min="1" max="1" width="9.57421875" style="1" customWidth="1"/>
    <col min="2" max="2" width="62.14062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6" t="str">
        <f>B2&amp;" BoQ"</f>
        <v>Percentage BoQ</v>
      </c>
      <c r="B1" s="76"/>
      <c r="C1" s="76"/>
      <c r="D1" s="76"/>
      <c r="E1" s="76"/>
      <c r="F1" s="76"/>
      <c r="G1" s="76"/>
      <c r="H1" s="76"/>
      <c r="I1" s="76"/>
      <c r="J1" s="76"/>
      <c r="K1" s="76"/>
      <c r="L1" s="76"/>
      <c r="M1" s="50"/>
      <c r="N1" s="50"/>
      <c r="O1" s="51"/>
      <c r="P1" s="51"/>
      <c r="Q1" s="52"/>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IE1" s="5"/>
      <c r="IF1" s="5"/>
      <c r="IG1" s="5"/>
      <c r="IH1" s="5"/>
      <c r="II1" s="5"/>
    </row>
    <row r="2" spans="1:55" s="4" customFormat="1" ht="25.5" customHeight="1" hidden="1">
      <c r="A2" s="53" t="s">
        <v>0</v>
      </c>
      <c r="B2" s="53" t="s">
        <v>1</v>
      </c>
      <c r="C2" s="53" t="s">
        <v>2</v>
      </c>
      <c r="D2" s="53" t="s">
        <v>3</v>
      </c>
      <c r="E2" s="53" t="s">
        <v>4</v>
      </c>
      <c r="F2" s="50"/>
      <c r="G2" s="50"/>
      <c r="H2" s="50"/>
      <c r="I2" s="50"/>
      <c r="J2" s="54"/>
      <c r="K2" s="54"/>
      <c r="L2" s="54"/>
      <c r="M2" s="50"/>
      <c r="N2" s="50"/>
      <c r="O2" s="51"/>
      <c r="P2" s="51"/>
      <c r="Q2" s="52"/>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row>
    <row r="3" spans="1:243" s="4" customFormat="1" ht="30" customHeight="1" hidden="1">
      <c r="A3" s="50" t="s">
        <v>5</v>
      </c>
      <c r="B3" s="50"/>
      <c r="C3" s="50" t="s">
        <v>6</v>
      </c>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IE3" s="5"/>
      <c r="IF3" s="5"/>
      <c r="IG3" s="5"/>
      <c r="IH3" s="5"/>
      <c r="II3" s="5"/>
    </row>
    <row r="4" spans="1:243" s="6" customFormat="1" ht="30.75" customHeight="1">
      <c r="A4" s="77" t="s">
        <v>52</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7"/>
      <c r="IF4" s="7"/>
      <c r="IG4" s="7"/>
      <c r="IH4" s="7"/>
      <c r="II4" s="7"/>
    </row>
    <row r="5" spans="1:243" s="6" customFormat="1" ht="38.25" customHeight="1">
      <c r="A5" s="77" t="s">
        <v>75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7"/>
      <c r="IF5" s="7"/>
      <c r="IG5" s="7"/>
      <c r="IH5" s="7"/>
      <c r="II5" s="7"/>
    </row>
    <row r="6" spans="1:243" s="6" customFormat="1" ht="30.75" customHeight="1">
      <c r="A6" s="77" t="s">
        <v>76</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7"/>
      <c r="IF6" s="7"/>
      <c r="IG6" s="7"/>
      <c r="IH6" s="7"/>
      <c r="II6" s="7"/>
    </row>
    <row r="7" spans="1:243" s="6"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7"/>
      <c r="IF7" s="7"/>
      <c r="IG7" s="7"/>
      <c r="IH7" s="7"/>
      <c r="II7" s="7"/>
    </row>
    <row r="8" spans="1:243" s="8" customFormat="1" ht="58.5" customHeight="1">
      <c r="A8" s="55" t="s">
        <v>40</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9"/>
      <c r="IF8" s="9"/>
      <c r="IG8" s="9"/>
      <c r="IH8" s="9"/>
      <c r="II8" s="9"/>
    </row>
    <row r="9" spans="1:243" s="10" customFormat="1" ht="61.5" customHeight="1">
      <c r="A9" s="75" t="s">
        <v>53</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1"/>
      <c r="IF9" s="11"/>
      <c r="IG9" s="11"/>
      <c r="IH9" s="11"/>
      <c r="II9" s="11"/>
    </row>
    <row r="10" spans="1:243" s="12" customFormat="1" ht="18.75" customHeight="1">
      <c r="A10" s="56" t="s">
        <v>54</v>
      </c>
      <c r="B10" s="56" t="s">
        <v>55</v>
      </c>
      <c r="C10" s="56" t="s">
        <v>55</v>
      </c>
      <c r="D10" s="56" t="s">
        <v>54</v>
      </c>
      <c r="E10" s="56" t="s">
        <v>55</v>
      </c>
      <c r="F10" s="56" t="s">
        <v>8</v>
      </c>
      <c r="G10" s="56" t="s">
        <v>8</v>
      </c>
      <c r="H10" s="56" t="s">
        <v>9</v>
      </c>
      <c r="I10" s="56" t="s">
        <v>55</v>
      </c>
      <c r="J10" s="56" t="s">
        <v>54</v>
      </c>
      <c r="K10" s="56" t="s">
        <v>56</v>
      </c>
      <c r="L10" s="56" t="s">
        <v>55</v>
      </c>
      <c r="M10" s="56" t="s">
        <v>54</v>
      </c>
      <c r="N10" s="56" t="s">
        <v>8</v>
      </c>
      <c r="O10" s="56" t="s">
        <v>8</v>
      </c>
      <c r="P10" s="56" t="s">
        <v>8</v>
      </c>
      <c r="Q10" s="56" t="s">
        <v>8</v>
      </c>
      <c r="R10" s="56" t="s">
        <v>9</v>
      </c>
      <c r="S10" s="56" t="s">
        <v>9</v>
      </c>
      <c r="T10" s="56" t="s">
        <v>8</v>
      </c>
      <c r="U10" s="56" t="s">
        <v>8</v>
      </c>
      <c r="V10" s="56" t="s">
        <v>8</v>
      </c>
      <c r="W10" s="56" t="s">
        <v>8</v>
      </c>
      <c r="X10" s="56" t="s">
        <v>9</v>
      </c>
      <c r="Y10" s="56" t="s">
        <v>9</v>
      </c>
      <c r="Z10" s="56" t="s">
        <v>8</v>
      </c>
      <c r="AA10" s="56" t="s">
        <v>8</v>
      </c>
      <c r="AB10" s="56" t="s">
        <v>8</v>
      </c>
      <c r="AC10" s="56" t="s">
        <v>8</v>
      </c>
      <c r="AD10" s="56" t="s">
        <v>9</v>
      </c>
      <c r="AE10" s="56" t="s">
        <v>9</v>
      </c>
      <c r="AF10" s="56" t="s">
        <v>8</v>
      </c>
      <c r="AG10" s="56" t="s">
        <v>8</v>
      </c>
      <c r="AH10" s="56" t="s">
        <v>8</v>
      </c>
      <c r="AI10" s="56" t="s">
        <v>8</v>
      </c>
      <c r="AJ10" s="56" t="s">
        <v>9</v>
      </c>
      <c r="AK10" s="56" t="s">
        <v>9</v>
      </c>
      <c r="AL10" s="56" t="s">
        <v>8</v>
      </c>
      <c r="AM10" s="56" t="s">
        <v>8</v>
      </c>
      <c r="AN10" s="56" t="s">
        <v>8</v>
      </c>
      <c r="AO10" s="56" t="s">
        <v>8</v>
      </c>
      <c r="AP10" s="56" t="s">
        <v>9</v>
      </c>
      <c r="AQ10" s="56" t="s">
        <v>9</v>
      </c>
      <c r="AR10" s="56" t="s">
        <v>8</v>
      </c>
      <c r="AS10" s="56" t="s">
        <v>8</v>
      </c>
      <c r="AT10" s="56" t="s">
        <v>54</v>
      </c>
      <c r="AU10" s="56" t="s">
        <v>54</v>
      </c>
      <c r="AV10" s="56" t="s">
        <v>9</v>
      </c>
      <c r="AW10" s="56" t="s">
        <v>9</v>
      </c>
      <c r="AX10" s="56" t="s">
        <v>54</v>
      </c>
      <c r="AY10" s="56" t="s">
        <v>54</v>
      </c>
      <c r="AZ10" s="56" t="s">
        <v>10</v>
      </c>
      <c r="BA10" s="56" t="s">
        <v>54</v>
      </c>
      <c r="BB10" s="56" t="s">
        <v>54</v>
      </c>
      <c r="BC10" s="56" t="s">
        <v>55</v>
      </c>
      <c r="IE10" s="13"/>
      <c r="IF10" s="13"/>
      <c r="IG10" s="13"/>
      <c r="IH10" s="13"/>
      <c r="II10" s="13"/>
    </row>
    <row r="11" spans="1:243" s="12" customFormat="1" ht="67.5" customHeight="1">
      <c r="A11" s="56" t="s">
        <v>11</v>
      </c>
      <c r="B11" s="56" t="s">
        <v>12</v>
      </c>
      <c r="C11" s="56" t="s">
        <v>13</v>
      </c>
      <c r="D11" s="56" t="s">
        <v>14</v>
      </c>
      <c r="E11" s="56" t="s">
        <v>15</v>
      </c>
      <c r="F11" s="56" t="s">
        <v>57</v>
      </c>
      <c r="G11" s="56"/>
      <c r="H11" s="56"/>
      <c r="I11" s="56" t="s">
        <v>16</v>
      </c>
      <c r="J11" s="56" t="s">
        <v>17</v>
      </c>
      <c r="K11" s="56" t="s">
        <v>18</v>
      </c>
      <c r="L11" s="56" t="s">
        <v>19</v>
      </c>
      <c r="M11" s="57" t="s">
        <v>58</v>
      </c>
      <c r="N11" s="56" t="s">
        <v>20</v>
      </c>
      <c r="O11" s="56" t="s">
        <v>21</v>
      </c>
      <c r="P11" s="56" t="s">
        <v>22</v>
      </c>
      <c r="Q11" s="56" t="s">
        <v>23</v>
      </c>
      <c r="R11" s="56"/>
      <c r="S11" s="56"/>
      <c r="T11" s="56" t="s">
        <v>24</v>
      </c>
      <c r="U11" s="56" t="s">
        <v>25</v>
      </c>
      <c r="V11" s="56" t="s">
        <v>26</v>
      </c>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59</v>
      </c>
      <c r="BB11" s="58" t="s">
        <v>27</v>
      </c>
      <c r="BC11" s="58" t="s">
        <v>28</v>
      </c>
      <c r="IE11" s="13"/>
      <c r="IF11" s="13"/>
      <c r="IG11" s="13"/>
      <c r="IH11" s="13"/>
      <c r="II11" s="13"/>
    </row>
    <row r="12" spans="1:243" s="12" customFormat="1" ht="14.25">
      <c r="A12" s="59">
        <v>1</v>
      </c>
      <c r="B12" s="56">
        <v>2</v>
      </c>
      <c r="C12" s="60">
        <v>3</v>
      </c>
      <c r="D12" s="61">
        <v>4</v>
      </c>
      <c r="E12" s="61">
        <v>5</v>
      </c>
      <c r="F12" s="61">
        <v>6</v>
      </c>
      <c r="G12" s="61">
        <v>7</v>
      </c>
      <c r="H12" s="61">
        <v>8</v>
      </c>
      <c r="I12" s="61">
        <v>9</v>
      </c>
      <c r="J12" s="61">
        <v>10</v>
      </c>
      <c r="K12" s="61">
        <v>11</v>
      </c>
      <c r="L12" s="61">
        <v>12</v>
      </c>
      <c r="M12" s="61">
        <v>13</v>
      </c>
      <c r="N12" s="61">
        <v>14</v>
      </c>
      <c r="O12" s="61">
        <v>15</v>
      </c>
      <c r="P12" s="61">
        <v>16</v>
      </c>
      <c r="Q12" s="61">
        <v>17</v>
      </c>
      <c r="R12" s="61">
        <v>18</v>
      </c>
      <c r="S12" s="61">
        <v>19</v>
      </c>
      <c r="T12" s="61">
        <v>20</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51</v>
      </c>
      <c r="AZ12" s="61">
        <v>52</v>
      </c>
      <c r="BA12" s="62">
        <v>7</v>
      </c>
      <c r="BB12" s="62">
        <v>54</v>
      </c>
      <c r="BC12" s="62">
        <v>8</v>
      </c>
      <c r="IE12" s="13"/>
      <c r="IF12" s="13"/>
      <c r="IG12" s="13"/>
      <c r="IH12" s="13"/>
      <c r="II12" s="13"/>
    </row>
    <row r="13" spans="1:243" s="12" customFormat="1" ht="18.75">
      <c r="A13" s="63">
        <v>1</v>
      </c>
      <c r="B13" s="64" t="s">
        <v>51</v>
      </c>
      <c r="C13" s="65"/>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12">
        <v>1</v>
      </c>
      <c r="IB13" s="12" t="s">
        <v>51</v>
      </c>
      <c r="IE13" s="13"/>
      <c r="IF13" s="13"/>
      <c r="IG13" s="13"/>
      <c r="IH13" s="13"/>
      <c r="II13" s="13"/>
    </row>
    <row r="14" spans="1:243" s="14" customFormat="1" ht="66" customHeight="1">
      <c r="A14" s="66">
        <v>1.01</v>
      </c>
      <c r="B14" s="17" t="s">
        <v>64</v>
      </c>
      <c r="C14" s="18" t="s">
        <v>42</v>
      </c>
      <c r="D14" s="18">
        <v>21</v>
      </c>
      <c r="E14" s="19" t="s">
        <v>32</v>
      </c>
      <c r="F14" s="20">
        <v>3000</v>
      </c>
      <c r="G14" s="21"/>
      <c r="H14" s="21"/>
      <c r="I14" s="22" t="s">
        <v>33</v>
      </c>
      <c r="J14" s="23">
        <f>IF(I14="Less(-)",-1,1)</f>
        <v>1</v>
      </c>
      <c r="K14" s="21" t="s">
        <v>34</v>
      </c>
      <c r="L14" s="21" t="s">
        <v>4</v>
      </c>
      <c r="M14" s="24"/>
      <c r="N14" s="21"/>
      <c r="O14" s="21"/>
      <c r="P14" s="25"/>
      <c r="Q14" s="21"/>
      <c r="R14" s="21"/>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6">
        <f>ROUND(total_amount_ba($B$2,$D$2,D14,F14,J14,K14,M14),0)</f>
        <v>63000</v>
      </c>
      <c r="BB14" s="27">
        <f>BA14+SUM(N14:AZ14)</f>
        <v>63000</v>
      </c>
      <c r="BC14" s="28" t="str">
        <f>SpellNumber(L14,BB14)</f>
        <v>INR  Sixty Three Thousand    Only</v>
      </c>
      <c r="IA14" s="14">
        <v>1.01</v>
      </c>
      <c r="IB14" s="16" t="s">
        <v>64</v>
      </c>
      <c r="IC14" s="14" t="s">
        <v>42</v>
      </c>
      <c r="ID14" s="14">
        <v>21</v>
      </c>
      <c r="IE14" s="15" t="s">
        <v>32</v>
      </c>
      <c r="IF14" s="15" t="s">
        <v>29</v>
      </c>
      <c r="IG14" s="15" t="s">
        <v>30</v>
      </c>
      <c r="IH14" s="15">
        <v>10</v>
      </c>
      <c r="II14" s="15" t="s">
        <v>31</v>
      </c>
    </row>
    <row r="15" spans="1:243" s="14" customFormat="1" ht="33" customHeight="1">
      <c r="A15" s="63">
        <v>1.02</v>
      </c>
      <c r="B15" s="17" t="s">
        <v>64</v>
      </c>
      <c r="C15" s="18" t="s">
        <v>43</v>
      </c>
      <c r="D15" s="18">
        <v>5</v>
      </c>
      <c r="E15" s="19" t="s">
        <v>32</v>
      </c>
      <c r="F15" s="20">
        <v>3000</v>
      </c>
      <c r="G15" s="21"/>
      <c r="H15" s="21"/>
      <c r="I15" s="22" t="s">
        <v>33</v>
      </c>
      <c r="J15" s="23">
        <f>IF(I15="Less(-)",-1,1)</f>
        <v>1</v>
      </c>
      <c r="K15" s="21" t="s">
        <v>34</v>
      </c>
      <c r="L15" s="21" t="s">
        <v>4</v>
      </c>
      <c r="M15" s="24"/>
      <c r="N15" s="21"/>
      <c r="O15" s="21"/>
      <c r="P15" s="25"/>
      <c r="Q15" s="21"/>
      <c r="R15" s="21"/>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6">
        <f>ROUND(total_amount_ba($B$2,$D$2,D15,F15,J15,K15,M15),0)</f>
        <v>15000</v>
      </c>
      <c r="BB15" s="27">
        <f>BA15+SUM(N15:AZ15)</f>
        <v>15000</v>
      </c>
      <c r="BC15" s="28" t="str">
        <f>SpellNumber(L15,BB15)</f>
        <v>INR  Fifteen Thousand    Only</v>
      </c>
      <c r="IA15" s="14">
        <v>1.02</v>
      </c>
      <c r="IB15" s="16" t="s">
        <v>64</v>
      </c>
      <c r="IC15" s="14" t="s">
        <v>43</v>
      </c>
      <c r="ID15" s="14">
        <v>5</v>
      </c>
      <c r="IE15" s="15" t="s">
        <v>32</v>
      </c>
      <c r="IF15" s="15" t="s">
        <v>35</v>
      </c>
      <c r="IG15" s="15" t="s">
        <v>30</v>
      </c>
      <c r="IH15" s="15">
        <v>123.223</v>
      </c>
      <c r="II15" s="15" t="s">
        <v>32</v>
      </c>
    </row>
    <row r="16" spans="1:243" s="14" customFormat="1" ht="75.75" customHeight="1">
      <c r="A16" s="66">
        <v>1.03</v>
      </c>
      <c r="B16" s="17" t="s">
        <v>65</v>
      </c>
      <c r="C16" s="18" t="s">
        <v>44</v>
      </c>
      <c r="D16" s="18">
        <v>1</v>
      </c>
      <c r="E16" s="19" t="s">
        <v>32</v>
      </c>
      <c r="F16" s="20">
        <v>15206</v>
      </c>
      <c r="G16" s="21"/>
      <c r="H16" s="21"/>
      <c r="I16" s="22" t="s">
        <v>33</v>
      </c>
      <c r="J16" s="23">
        <f aca="true" t="shared" si="0" ref="J16:J25">IF(I16="Less(-)",-1,1)</f>
        <v>1</v>
      </c>
      <c r="K16" s="21" t="s">
        <v>34</v>
      </c>
      <c r="L16" s="21" t="s">
        <v>4</v>
      </c>
      <c r="M16" s="24"/>
      <c r="N16" s="21"/>
      <c r="O16" s="21"/>
      <c r="P16" s="25"/>
      <c r="Q16" s="21"/>
      <c r="R16" s="21"/>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6">
        <f aca="true" t="shared" si="1" ref="BA16:BA25">ROUND(total_amount_ba($B$2,$D$2,D16,F16,J16,K16,M16),0)</f>
        <v>15206</v>
      </c>
      <c r="BB16" s="27">
        <f aca="true" t="shared" si="2" ref="BB16:BB25">BA16+SUM(N16:AZ16)</f>
        <v>15206</v>
      </c>
      <c r="BC16" s="28" t="str">
        <f aca="true" t="shared" si="3" ref="BC16:BC25">SpellNumber(L16,BB16)</f>
        <v>INR  Fifteen Thousand Two Hundred &amp; Six  Only</v>
      </c>
      <c r="IA16" s="14">
        <v>1.03</v>
      </c>
      <c r="IB16" s="16" t="s">
        <v>65</v>
      </c>
      <c r="IC16" s="14" t="s">
        <v>44</v>
      </c>
      <c r="ID16" s="14">
        <v>1</v>
      </c>
      <c r="IE16" s="15" t="s">
        <v>32</v>
      </c>
      <c r="IF16" s="15"/>
      <c r="IG16" s="15"/>
      <c r="IH16" s="15"/>
      <c r="II16" s="15"/>
    </row>
    <row r="17" spans="1:243" s="14" customFormat="1" ht="52.5" customHeight="1">
      <c r="A17" s="63">
        <v>1.04</v>
      </c>
      <c r="B17" s="17" t="s">
        <v>77</v>
      </c>
      <c r="C17" s="18" t="s">
        <v>47</v>
      </c>
      <c r="D17" s="18">
        <v>1</v>
      </c>
      <c r="E17" s="19" t="s">
        <v>32</v>
      </c>
      <c r="F17" s="20">
        <v>46868</v>
      </c>
      <c r="G17" s="21"/>
      <c r="H17" s="21"/>
      <c r="I17" s="22" t="s">
        <v>33</v>
      </c>
      <c r="J17" s="23">
        <f t="shared" si="0"/>
        <v>1</v>
      </c>
      <c r="K17" s="21" t="s">
        <v>34</v>
      </c>
      <c r="L17" s="21" t="s">
        <v>4</v>
      </c>
      <c r="M17" s="24"/>
      <c r="N17" s="21"/>
      <c r="O17" s="21"/>
      <c r="P17" s="25"/>
      <c r="Q17" s="21"/>
      <c r="R17" s="21"/>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6">
        <f t="shared" si="1"/>
        <v>46868</v>
      </c>
      <c r="BB17" s="27">
        <f t="shared" si="2"/>
        <v>46868</v>
      </c>
      <c r="BC17" s="28" t="str">
        <f t="shared" si="3"/>
        <v>INR  Forty Six Thousand Eight Hundred &amp; Sixty Eight  Only</v>
      </c>
      <c r="IA17" s="14">
        <v>1.04</v>
      </c>
      <c r="IB17" s="16" t="s">
        <v>77</v>
      </c>
      <c r="IC17" s="14" t="s">
        <v>47</v>
      </c>
      <c r="ID17" s="14">
        <v>1</v>
      </c>
      <c r="IE17" s="15" t="s">
        <v>32</v>
      </c>
      <c r="IF17" s="15"/>
      <c r="IG17" s="15"/>
      <c r="IH17" s="15"/>
      <c r="II17" s="15"/>
    </row>
    <row r="18" spans="1:243" s="14" customFormat="1" ht="78.75" customHeight="1">
      <c r="A18" s="66">
        <v>1.05</v>
      </c>
      <c r="B18" s="17" t="s">
        <v>66</v>
      </c>
      <c r="C18" s="18" t="s">
        <v>45</v>
      </c>
      <c r="D18" s="18">
        <v>1</v>
      </c>
      <c r="E18" s="19" t="s">
        <v>32</v>
      </c>
      <c r="F18" s="20">
        <v>46500</v>
      </c>
      <c r="G18" s="21"/>
      <c r="H18" s="21"/>
      <c r="I18" s="22" t="s">
        <v>33</v>
      </c>
      <c r="J18" s="23">
        <f t="shared" si="0"/>
        <v>1</v>
      </c>
      <c r="K18" s="21" t="s">
        <v>34</v>
      </c>
      <c r="L18" s="21" t="s">
        <v>4</v>
      </c>
      <c r="M18" s="24"/>
      <c r="N18" s="21"/>
      <c r="O18" s="21"/>
      <c r="P18" s="25"/>
      <c r="Q18" s="21"/>
      <c r="R18" s="21"/>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6">
        <f t="shared" si="1"/>
        <v>46500</v>
      </c>
      <c r="BB18" s="27">
        <f t="shared" si="2"/>
        <v>46500</v>
      </c>
      <c r="BC18" s="28" t="str">
        <f t="shared" si="3"/>
        <v>INR  Forty Six Thousand Five Hundred    Only</v>
      </c>
      <c r="IA18" s="14">
        <v>1.05</v>
      </c>
      <c r="IB18" s="16" t="s">
        <v>66</v>
      </c>
      <c r="IC18" s="14" t="s">
        <v>45</v>
      </c>
      <c r="ID18" s="14">
        <v>1</v>
      </c>
      <c r="IE18" s="15" t="s">
        <v>32</v>
      </c>
      <c r="IF18" s="15"/>
      <c r="IG18" s="15"/>
      <c r="IH18" s="15"/>
      <c r="II18" s="15"/>
    </row>
    <row r="19" spans="1:243" s="14" customFormat="1" ht="35.25" customHeight="1">
      <c r="A19" s="63">
        <v>1.06</v>
      </c>
      <c r="B19" s="17" t="s">
        <v>67</v>
      </c>
      <c r="C19" s="18" t="s">
        <v>48</v>
      </c>
      <c r="D19" s="18">
        <v>1</v>
      </c>
      <c r="E19" s="19" t="s">
        <v>32</v>
      </c>
      <c r="F19" s="20">
        <v>41550</v>
      </c>
      <c r="G19" s="21"/>
      <c r="H19" s="21"/>
      <c r="I19" s="22" t="s">
        <v>33</v>
      </c>
      <c r="J19" s="23">
        <f t="shared" si="0"/>
        <v>1</v>
      </c>
      <c r="K19" s="21" t="s">
        <v>34</v>
      </c>
      <c r="L19" s="21" t="s">
        <v>4</v>
      </c>
      <c r="M19" s="24"/>
      <c r="N19" s="21"/>
      <c r="O19" s="21"/>
      <c r="P19" s="25"/>
      <c r="Q19" s="21"/>
      <c r="R19" s="21"/>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6">
        <f t="shared" si="1"/>
        <v>41550</v>
      </c>
      <c r="BB19" s="27">
        <f t="shared" si="2"/>
        <v>41550</v>
      </c>
      <c r="BC19" s="28" t="str">
        <f t="shared" si="3"/>
        <v>INR  Forty One Thousand Five Hundred &amp; Fifty  Only</v>
      </c>
      <c r="IA19" s="14">
        <v>1.06</v>
      </c>
      <c r="IB19" s="16" t="s">
        <v>67</v>
      </c>
      <c r="IC19" s="14" t="s">
        <v>48</v>
      </c>
      <c r="ID19" s="14">
        <v>1</v>
      </c>
      <c r="IE19" s="15" t="s">
        <v>32</v>
      </c>
      <c r="IF19" s="15"/>
      <c r="IG19" s="15"/>
      <c r="IH19" s="15"/>
      <c r="II19" s="15"/>
    </row>
    <row r="20" spans="1:243" s="14" customFormat="1" ht="78" customHeight="1">
      <c r="A20" s="66">
        <v>1.07</v>
      </c>
      <c r="B20" s="17" t="s">
        <v>68</v>
      </c>
      <c r="C20" s="18" t="s">
        <v>49</v>
      </c>
      <c r="D20" s="18">
        <v>1500</v>
      </c>
      <c r="E20" s="19" t="s">
        <v>60</v>
      </c>
      <c r="F20" s="20">
        <v>48</v>
      </c>
      <c r="G20" s="21"/>
      <c r="H20" s="21"/>
      <c r="I20" s="22" t="s">
        <v>33</v>
      </c>
      <c r="J20" s="23">
        <f t="shared" si="0"/>
        <v>1</v>
      </c>
      <c r="K20" s="21" t="s">
        <v>34</v>
      </c>
      <c r="L20" s="21" t="s">
        <v>4</v>
      </c>
      <c r="M20" s="24"/>
      <c r="N20" s="21"/>
      <c r="O20" s="21"/>
      <c r="P20" s="25"/>
      <c r="Q20" s="21"/>
      <c r="R20" s="21"/>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6">
        <f t="shared" si="1"/>
        <v>72000</v>
      </c>
      <c r="BB20" s="27">
        <f t="shared" si="2"/>
        <v>72000</v>
      </c>
      <c r="BC20" s="28" t="str">
        <f t="shared" si="3"/>
        <v>INR  Seventy Two Thousand    Only</v>
      </c>
      <c r="IA20" s="14">
        <v>1.07</v>
      </c>
      <c r="IB20" s="16" t="s">
        <v>68</v>
      </c>
      <c r="IC20" s="14" t="s">
        <v>49</v>
      </c>
      <c r="ID20" s="14">
        <v>1500</v>
      </c>
      <c r="IE20" s="15" t="s">
        <v>60</v>
      </c>
      <c r="IF20" s="15"/>
      <c r="IG20" s="15"/>
      <c r="IH20" s="15"/>
      <c r="II20" s="15"/>
    </row>
    <row r="21" spans="1:243" s="14" customFormat="1" ht="32.25" customHeight="1">
      <c r="A21" s="63">
        <v>1.08</v>
      </c>
      <c r="B21" s="17" t="s">
        <v>69</v>
      </c>
      <c r="C21" s="18" t="s">
        <v>46</v>
      </c>
      <c r="D21" s="18">
        <v>1</v>
      </c>
      <c r="E21" s="19" t="s">
        <v>74</v>
      </c>
      <c r="F21" s="20">
        <v>77.16</v>
      </c>
      <c r="G21" s="21"/>
      <c r="H21" s="21"/>
      <c r="I21" s="22" t="s">
        <v>33</v>
      </c>
      <c r="J21" s="23">
        <f t="shared" si="0"/>
        <v>1</v>
      </c>
      <c r="K21" s="21" t="s">
        <v>34</v>
      </c>
      <c r="L21" s="21" t="s">
        <v>4</v>
      </c>
      <c r="M21" s="24"/>
      <c r="N21" s="21"/>
      <c r="O21" s="21"/>
      <c r="P21" s="25"/>
      <c r="Q21" s="21"/>
      <c r="R21" s="21"/>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6">
        <f t="shared" si="1"/>
        <v>77</v>
      </c>
      <c r="BB21" s="27">
        <f t="shared" si="2"/>
        <v>77</v>
      </c>
      <c r="BC21" s="28" t="str">
        <f t="shared" si="3"/>
        <v>INR  Seventy Seven Only</v>
      </c>
      <c r="IA21" s="14">
        <v>1.08</v>
      </c>
      <c r="IB21" s="16" t="s">
        <v>69</v>
      </c>
      <c r="IC21" s="14" t="s">
        <v>46</v>
      </c>
      <c r="ID21" s="14">
        <v>1</v>
      </c>
      <c r="IE21" s="15" t="s">
        <v>74</v>
      </c>
      <c r="IF21" s="15"/>
      <c r="IG21" s="15"/>
      <c r="IH21" s="15"/>
      <c r="II21" s="15"/>
    </row>
    <row r="22" spans="1:243" s="14" customFormat="1" ht="33.75" customHeight="1">
      <c r="A22" s="66">
        <v>1.09</v>
      </c>
      <c r="B22" s="17" t="s">
        <v>70</v>
      </c>
      <c r="C22" s="18" t="s">
        <v>50</v>
      </c>
      <c r="D22" s="71"/>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3"/>
      <c r="IA22" s="14">
        <v>1.09</v>
      </c>
      <c r="IB22" s="16" t="s">
        <v>70</v>
      </c>
      <c r="IC22" s="14" t="s">
        <v>50</v>
      </c>
      <c r="IE22" s="15"/>
      <c r="IF22" s="15"/>
      <c r="IG22" s="15"/>
      <c r="IH22" s="15"/>
      <c r="II22" s="15"/>
    </row>
    <row r="23" spans="1:243" s="14" customFormat="1" ht="30.75" customHeight="1">
      <c r="A23" s="63">
        <v>1.1</v>
      </c>
      <c r="B23" s="17" t="s">
        <v>71</v>
      </c>
      <c r="C23" s="18" t="s">
        <v>61</v>
      </c>
      <c r="D23" s="18">
        <v>1000</v>
      </c>
      <c r="E23" s="19" t="s">
        <v>60</v>
      </c>
      <c r="F23" s="20">
        <v>129.46</v>
      </c>
      <c r="G23" s="21"/>
      <c r="H23" s="21"/>
      <c r="I23" s="22" t="s">
        <v>33</v>
      </c>
      <c r="J23" s="23">
        <f t="shared" si="0"/>
        <v>1</v>
      </c>
      <c r="K23" s="21" t="s">
        <v>34</v>
      </c>
      <c r="L23" s="21" t="s">
        <v>4</v>
      </c>
      <c r="M23" s="24"/>
      <c r="N23" s="21"/>
      <c r="O23" s="21"/>
      <c r="P23" s="25"/>
      <c r="Q23" s="21"/>
      <c r="R23" s="21"/>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6">
        <f t="shared" si="1"/>
        <v>129460</v>
      </c>
      <c r="BB23" s="27">
        <f t="shared" si="2"/>
        <v>129460</v>
      </c>
      <c r="BC23" s="28" t="str">
        <f t="shared" si="3"/>
        <v>INR  One Lakh Twenty Nine Thousand Four Hundred &amp; Sixty  Only</v>
      </c>
      <c r="IA23" s="14">
        <v>1.1</v>
      </c>
      <c r="IB23" s="16" t="s">
        <v>71</v>
      </c>
      <c r="IC23" s="14" t="s">
        <v>61</v>
      </c>
      <c r="ID23" s="14">
        <v>1000</v>
      </c>
      <c r="IE23" s="15" t="s">
        <v>60</v>
      </c>
      <c r="IF23" s="15"/>
      <c r="IG23" s="15"/>
      <c r="IH23" s="15"/>
      <c r="II23" s="15"/>
    </row>
    <row r="24" spans="1:243" s="14" customFormat="1" ht="33" customHeight="1">
      <c r="A24" s="66">
        <v>1.11</v>
      </c>
      <c r="B24" s="17" t="s">
        <v>72</v>
      </c>
      <c r="C24" s="18" t="s">
        <v>62</v>
      </c>
      <c r="D24" s="18">
        <v>200</v>
      </c>
      <c r="E24" s="19" t="s">
        <v>60</v>
      </c>
      <c r="F24" s="20">
        <v>164.29</v>
      </c>
      <c r="G24" s="21"/>
      <c r="H24" s="21"/>
      <c r="I24" s="22" t="s">
        <v>33</v>
      </c>
      <c r="J24" s="23">
        <f t="shared" si="0"/>
        <v>1</v>
      </c>
      <c r="K24" s="21" t="s">
        <v>34</v>
      </c>
      <c r="L24" s="21" t="s">
        <v>4</v>
      </c>
      <c r="M24" s="24"/>
      <c r="N24" s="21"/>
      <c r="O24" s="21"/>
      <c r="P24" s="25"/>
      <c r="Q24" s="21"/>
      <c r="R24" s="21"/>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6">
        <f t="shared" si="1"/>
        <v>32858</v>
      </c>
      <c r="BB24" s="27">
        <f t="shared" si="2"/>
        <v>32858</v>
      </c>
      <c r="BC24" s="28" t="str">
        <f t="shared" si="3"/>
        <v>INR  Thirty Two Thousand Eight Hundred &amp; Fifty Eight  Only</v>
      </c>
      <c r="IA24" s="14">
        <v>1.11</v>
      </c>
      <c r="IB24" s="16" t="s">
        <v>72</v>
      </c>
      <c r="IC24" s="14" t="s">
        <v>62</v>
      </c>
      <c r="ID24" s="14">
        <v>200</v>
      </c>
      <c r="IE24" s="15" t="s">
        <v>60</v>
      </c>
      <c r="IF24" s="15"/>
      <c r="IG24" s="15"/>
      <c r="IH24" s="15"/>
      <c r="II24" s="15"/>
    </row>
    <row r="25" spans="1:243" s="14" customFormat="1" ht="39.75" customHeight="1">
      <c r="A25" s="63">
        <v>1.12</v>
      </c>
      <c r="B25" s="17" t="s">
        <v>73</v>
      </c>
      <c r="C25" s="18" t="s">
        <v>63</v>
      </c>
      <c r="D25" s="18">
        <v>200</v>
      </c>
      <c r="E25" s="19" t="s">
        <v>60</v>
      </c>
      <c r="F25" s="20">
        <v>203.57</v>
      </c>
      <c r="G25" s="21"/>
      <c r="H25" s="21"/>
      <c r="I25" s="22" t="s">
        <v>33</v>
      </c>
      <c r="J25" s="23">
        <f t="shared" si="0"/>
        <v>1</v>
      </c>
      <c r="K25" s="21" t="s">
        <v>34</v>
      </c>
      <c r="L25" s="21" t="s">
        <v>4</v>
      </c>
      <c r="M25" s="24"/>
      <c r="N25" s="21"/>
      <c r="O25" s="21"/>
      <c r="P25" s="25"/>
      <c r="Q25" s="21"/>
      <c r="R25" s="21"/>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6">
        <f t="shared" si="1"/>
        <v>40714</v>
      </c>
      <c r="BB25" s="27">
        <f t="shared" si="2"/>
        <v>40714</v>
      </c>
      <c r="BC25" s="28" t="str">
        <f t="shared" si="3"/>
        <v>INR  Forty Thousand Seven Hundred &amp; Fourteen  Only</v>
      </c>
      <c r="IA25" s="14">
        <v>1.12</v>
      </c>
      <c r="IB25" s="16" t="s">
        <v>73</v>
      </c>
      <c r="IC25" s="14" t="s">
        <v>63</v>
      </c>
      <c r="ID25" s="14">
        <v>200</v>
      </c>
      <c r="IE25" s="15" t="s">
        <v>60</v>
      </c>
      <c r="IF25" s="15"/>
      <c r="IG25" s="15"/>
      <c r="IH25" s="15"/>
      <c r="II25" s="15"/>
    </row>
    <row r="26" spans="1:55" ht="30">
      <c r="A26" s="67" t="s">
        <v>36</v>
      </c>
      <c r="B26" s="68"/>
      <c r="C26" s="29"/>
      <c r="D26" s="30"/>
      <c r="E26" s="30"/>
      <c r="F26" s="30"/>
      <c r="G26" s="30"/>
      <c r="H26" s="31"/>
      <c r="I26" s="31"/>
      <c r="J26" s="31"/>
      <c r="K26" s="31"/>
      <c r="L26" s="32"/>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4">
        <f>SUM(BA14:BA25)</f>
        <v>503233</v>
      </c>
      <c r="BB26" s="35">
        <f>SUM(BB14:BB25)</f>
        <v>503233</v>
      </c>
      <c r="BC26" s="36" t="str">
        <f>SpellNumber(L26,BB26)</f>
        <v>  Five Lakh Three Thousand Two Hundred &amp; Thirty Three  Only</v>
      </c>
    </row>
    <row r="27" spans="1:55" ht="36.75" customHeight="1">
      <c r="A27" s="69" t="s">
        <v>37</v>
      </c>
      <c r="B27" s="70"/>
      <c r="C27" s="37"/>
      <c r="D27" s="38"/>
      <c r="E27" s="39" t="s">
        <v>41</v>
      </c>
      <c r="F27" s="40"/>
      <c r="G27" s="41"/>
      <c r="H27" s="42"/>
      <c r="I27" s="42"/>
      <c r="J27" s="42"/>
      <c r="K27" s="43"/>
      <c r="L27" s="44"/>
      <c r="M27" s="45"/>
      <c r="N27" s="46"/>
      <c r="O27" s="33"/>
      <c r="P27" s="33"/>
      <c r="Q27" s="33"/>
      <c r="R27" s="33"/>
      <c r="S27" s="33"/>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IF(ISBLANK(F27),0,IF(E27="Excess (+)",ROUND(BA26+(BA26*F27),0),IF(E27="Less (-)",ROUND(BA26+(BA26*F27*(-1)),0),IF(E27="At Par",BA26,0))))</f>
        <v>0</v>
      </c>
      <c r="BB27" s="48">
        <f>ROUND(BA27,0)</f>
        <v>0</v>
      </c>
      <c r="BC27" s="49" t="str">
        <f>SpellNumber($E$2,BB27)</f>
        <v>INR Zero Only</v>
      </c>
    </row>
    <row r="28" spans="1:55" ht="33.75" customHeight="1">
      <c r="A28" s="67" t="s">
        <v>38</v>
      </c>
      <c r="B28" s="67"/>
      <c r="C28" s="74" t="str">
        <f>SpellNumber($E$2,BB27)</f>
        <v>INR Zero Only</v>
      </c>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row>
  </sheetData>
  <sheetProtection password="D850" sheet="1"/>
  <autoFilter ref="A11:BC28"/>
  <mergeCells count="10">
    <mergeCell ref="D22:BC22"/>
    <mergeCell ref="C28:BC28"/>
    <mergeCell ref="A9:BC9"/>
    <mergeCell ref="D13:BC13"/>
    <mergeCell ref="A1:L1"/>
    <mergeCell ref="A4:BC4"/>
    <mergeCell ref="A5:BC5"/>
    <mergeCell ref="A6:BC6"/>
    <mergeCell ref="A7:BC7"/>
    <mergeCell ref="B8:BC8"/>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7">
      <formula1>IF(E27="Select",-1,IF(E27="At Par",0,0))</formula1>
      <formula2>IF(E27="Select",-1,IF(E27="At Par",0,0.99))</formula2>
    </dataValidation>
    <dataValidation type="list" allowBlank="1" showErrorMessage="1" sqref="E2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allowBlank="1" showErrorMessage="1" sqref="D13 K14:K21 K23:K25 D2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21 G23:H25">
      <formula1>0</formula1>
      <formula2>999999999999999</formula2>
    </dataValidation>
    <dataValidation allowBlank="1" showInputMessage="1" showErrorMessage="1" promptTitle="Addition / Deduction" prompt="Please Choose the correct One" sqref="J14:J21 J23:J25">
      <formula1>0</formula1>
      <formula2>0</formula2>
    </dataValidation>
    <dataValidation type="list" showErrorMessage="1" sqref="I14:I21 I23: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21 N23: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21 R2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21 Q23:Q2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21 M23:M25">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F21 F23:F25">
      <formula1>0</formula1>
      <formula2>999999999999999</formula2>
    </dataValidation>
    <dataValidation type="list" allowBlank="1" showInputMessage="1" showErrorMessage="1" sqref="L17 L18 L19 L20 L21 L22 L23 L13 L14 L15 L16 L25 L24">
      <formula1>"INR"</formula1>
    </dataValidation>
    <dataValidation allowBlank="1" showInputMessage="1" showErrorMessage="1" promptTitle="Itemcode/Make" prompt="Please enter text" sqref="C14:C25">
      <formula1>0</formula1>
      <formula2>0</formula2>
    </dataValidation>
  </dataValidations>
  <printOptions/>
  <pageMargins left="0.45" right="0.2" top="0.25" bottom="0.25" header="0.511805555555556" footer="0.511805555555556"/>
  <pageSetup fitToHeight="0" fitToWidth="1" horizontalDpi="300" verticalDpi="300" orientation="portrait" paperSize="9" scale="61"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0" t="s">
        <v>39</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2024-03-21T07:59:56Z</cp:lastPrinted>
  <dcterms:created xsi:type="dcterms:W3CDTF">2009-01-30T06:42:42Z</dcterms:created>
  <dcterms:modified xsi:type="dcterms:W3CDTF">2024-03-21T09:32:42Z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