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'BoQ1'!$A$11:$BC$106</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'BoQ1'!$A$1:$BC$106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<sst xmlns="http://schemas.openxmlformats.org/spreadsheetml/2006/main" count="693" uniqueCount="233">
  <si>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</si>
  <si>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</si>
  <si>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</si>
  <si>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</si>
  <si>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</si>
  <si>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</si>
  <si>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</si>
  <si>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</si>
  <si>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</si>
  <si>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</si>
  <si>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</si>
  <si>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</si>
  <si>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</si>
  <si>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</si>
  <si>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</si>
  <si>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</si>
  <si>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</si>
  <si>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</si>
  <si>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</si>
  <si>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</si>
  <si>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</si>
  <si>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</si>
  <si>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</si>
  <si>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</si>
  <si>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</si>
  <si>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</si>
  <si>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</si>
  <si>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</si>
  <si>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</si>
  <si>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</si>
  <si>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</si>
  <si>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</si>
  <si>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</si>
  <si>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</si>
  <si>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</si>
  <si>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</si>
  <si>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</si>
  <si>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</si>
  <si>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</si>
  <si>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</si>
  <si>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</si>
  <si>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</si>
  <si>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</si>
  <si>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</si>
  <si>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</si>
  <si>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r>
      <t xml:space="preserve">TOTAL AMOUNT  
           in
     </t>
    </r>
    <r>
      <rPr>
        <b/>
        <sz val="11"/>
        <color indexed="10"/>
        <rFont val="Arial"/>
        <family val="2"/>
      </rPr>
      <t xml:space="preserve"> Rs.      P</t>
    </r>
  </si>
  <si>
    <t>sqm</t>
  </si>
  <si>
    <t>FINISHING</t>
  </si>
  <si>
    <t>cum</t>
  </si>
  <si>
    <t>Dismantling and Demolishing</t>
  </si>
  <si>
    <t>item no.1</t>
  </si>
  <si>
    <t>Tender Inviting Authority: DOIP, IIT Kanpur</t>
  </si>
  <si>
    <t>Finishing walls with Premium Acrylic Smooth exterior paint with Silicone additives of required shade:</t>
  </si>
  <si>
    <t>New work (Two or more coats applied @ 1.43 ltr/10 sqm over and including priming coat of exterior primer applied @ 2.20 kg/10 sqm)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</si>
  <si>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</si>
  <si>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REINFORCED CEMENT CONCRETE</t>
  </si>
  <si>
    <t>Centering and shuttering including strutting, propping etc. and removal of form for</t>
  </si>
  <si>
    <t>FLOORING</t>
  </si>
  <si>
    <t>Providing and applying white cement based putty of average thickness 1 mm, of approved brand and manufacturer, over the plastered wall surface to prepare the surface even and smooth complete.</t>
  </si>
  <si>
    <t>Dismantling old plaster or skirting raking out joints and cleaning the surface for plaster including disposal of rubbish to the dumping ground within 50 metres lead.</t>
  </si>
  <si>
    <t>CEMENT CONCRETE (CAST IN SITU)</t>
  </si>
  <si>
    <t>Extra for providing and mixing water proofing material in cement concrete work in doses by weight of cement as per manufacturer's specification.</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</si>
  <si>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</si>
  <si>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Shelves (Cast in situ)</t>
  </si>
  <si>
    <t>Steel reinforcement for R.C.C. work including straightening, cutting, bending, placing in position and binding all complete above plinth level.</t>
  </si>
  <si>
    <t>Thermo-Mechanically Treated bars of grade Fe-500D or more.</t>
  </si>
  <si>
    <t>MASONRY WORK</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</si>
  <si>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</si>
  <si>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</si>
  <si>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</si>
  <si>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</si>
  <si>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</si>
  <si>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</si>
  <si>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</si>
  <si>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</si>
  <si>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</si>
  <si>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</si>
  <si>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providing lipping with 2nd class teak wood battens 25 mm minimum depth on all edges of flush door shutters (over all area of door shutter to be measured).</t>
  </si>
  <si>
    <t>Extra for providing vision panel not exceeding 0.1 sqm in all type of flush doors (cost of glass excluded) (overall area of door shutter to be measured):</t>
  </si>
  <si>
    <t>Rectangular or square</t>
  </si>
  <si>
    <t>Extra for cutting rebate in flush door shutters (Total area of the shutter to be measured).</t>
  </si>
  <si>
    <t>Providing and fixing bright finished brass tower bolts (barrel type) with necessary screws etc. complete :</t>
  </si>
  <si>
    <t>250x10 mm</t>
  </si>
  <si>
    <t>Providing and fixing bright finished brass 100 mm mortice latch and lock with 6 levers and a pair of lever handles of approved quality with necessary screws etc. complete.</t>
  </si>
  <si>
    <t>Providing and fixing bright finished brass handles with screws etc. complete:</t>
  </si>
  <si>
    <t>125 mm</t>
  </si>
  <si>
    <t>Providing and fixing bright finished brass hanging type floor door stopper with necessary screws, etc. complete.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</si>
  <si>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</si>
  <si>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</si>
  <si>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</si>
  <si>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partition upto ceiling height consisting of G.I. frame and required board, including providing and fixing of frame work made of special section power pressed/ roll form G.I. sheet with zinc coating of 120 gms/sqm(both side inclusive), consisting of floor and ceiling channel 50mm wide having equal flanges of 32 mm and 0.50 mm thick, fixed to the floor and ceiling at the spacing of 610 mm centre to centre with dash fastener of 12.5 mm dia meter 50 mm length or suitable anchor fastener or metal screws with nylon plugs and the studs 48 mm wide having one flange of 34 mm and other flange 36 mm and 0.50 mm thick fixed vertically within flanges of floor and ceiling channel and placed at a spacing of 610 mm centre to centre by 6 mm dia bolts and nuts, including fixing of studs along both ends of partition fixed flush to wall with suitable anchor fastener or metal screws with nylon plugs at spacing of 450 mm centre to centre, and fixing of boards to both side of frame work by 25 mm long dry wall screws on studs, floor and ceiling channels at the spacing of 300 mm centre to centre. The boards are to be fixed to the frame work with joints staggered to avoid through cracks, M.S. fixing channel of 99 mm width (0.9 mm thick having two flanges of 9.5 mm each)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t>
  </si>
  <si>
    <t>75 mm overall thickness partition with 12.5 mm thick double skin fire rated Glass Reinforced Gypsum (GRG) plaster board conforming to IS: 2095: part 3 (Board with BIS certification marks)</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</si>
  <si>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</si>
  <si>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1.5 mm thick</t>
  </si>
  <si>
    <t>Providing and fixing frame work for partitions/ wall lining etc. made of 50x50x1.6 mm hollow MS tube, placed along the walls, ceiling and floor in a grid pattern with spacing @ 60 cm centre to centre both ways (vertically &amp; horizontally) or at required spacing near opening, with necessary welding at junctions and fixing the frame to wall/ ceiling/ floors with steel dash fasteners of 8 mm dia, 75 mm long bolt, including making provision for opening for doors, windows, electrical conduits, switch boards etc., including providing with two coats of approved steel primer etc. complete, all as per direction of Engineer-in-charge.</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</si>
  <si>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</si>
  <si>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</si>
  <si>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</si>
  <si>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</si>
  <si>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60 mm</t>
  </si>
  <si>
    <t>Providing &amp; fixing glass panes with putty and glazing clips in steel doors, windows, clerestory windows, all complete with :</t>
  </si>
  <si>
    <t>5.5 mm thick glass panes</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</si>
  <si>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</si>
  <si>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</si>
  <si>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Grouting the joints of flooring tiles having joints of 3 mm width, using epoxy grout mix of 0.70 kg of organic coated filler of desired shade (0.10 kg of hardener and 0.20 kg of resin per kg), including filling / grouting and finishing complete as per direction of Engineer-in-charge.</t>
  </si>
  <si>
    <t>Size of Tile 600x600 mm</t>
  </si>
  <si>
    <t>ROOFING</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</si>
  <si>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</si>
  <si>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12 mm cement plaster of mix :</t>
  </si>
  <si>
    <t>1:6 (1 cement: 6 coarse sand)</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</si>
  <si>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</si>
  <si>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</si>
  <si>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</si>
  <si>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</si>
  <si>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15 mm cement plaster on rough side of single or half brick wall of mix:</t>
  </si>
  <si>
    <t>15 mm cement plaster 1:3 (1 cement: 3 coarse sand) finished with a floating coat of neat cement on the rough side of single or half brick wall.</t>
  </si>
  <si>
    <t>Pointing on stone work with cement mortar 1:3 (1 cement : 3 fine sand) :</t>
  </si>
  <si>
    <t>Flush/ Ruled pointing</t>
  </si>
  <si>
    <t>Finishing walls with Premium Acrylic Smooth exterior paint with Silicone additives of required shade</t>
  </si>
  <si>
    <t>Old work (Two or more coats applied @ 1.43 ltr/ 10 sqm) over existing cement paint surface</t>
  </si>
  <si>
    <t>REPAIRS TO BUILDING</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</si>
  <si>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</si>
  <si>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For door/ window/ clerestory window</t>
  </si>
  <si>
    <t>Demolishing R.C.C. work manually/ by mechanical means including stacking of steel bars and disposal of unserviceable material within 50 metres lead as per direction of Engineer - in- charge.</t>
  </si>
  <si>
    <t>Dismantling aluminium/ Gypsum partitions, doors, windows, fixed glazing and false ceiling including disposal of unserviceable material and stacking of serviceable material with in 50 meters lead as directed by Engineer-in-charge.</t>
  </si>
  <si>
    <t>Demolishing brick tile covering in terracing including stacking of serviceable material and disposal of unserviceable material within 50 metres lead.</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</si>
  <si>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</si>
  <si>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</si>
  <si>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</si>
  <si>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Polyester powder coated aluminium (minimum thickness of polyester powder coating 50 micron)</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</si>
  <si>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</si>
  <si>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</si>
  <si>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double glazed hermetically sealed glazing in aluminium windows, ventilators and partition etc. with 6 mm thick clear float glass both side, having 12 mm air gap, including providing EPDM gasket, perforated aluminium spacers, desiccants, sealant (Both primary and secondary sealant) etc. as per specifications, drawings and direction of Engineer-in-charge complete.</t>
  </si>
  <si>
    <t>WATER PROOFING</t>
  </si>
  <si>
    <t>Grading roof for water proofing treatment with</t>
  </si>
  <si>
    <t>Cement concrete 1:2:4 (1 cement : 2 coarse sand : 4 graded stone aggregate 20mm nominal size)</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</si>
  <si>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</si>
  <si>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</si>
  <si>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</si>
  <si>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</si>
  <si>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per 50kg
cement</t>
  </si>
  <si>
    <t>kg</t>
  </si>
  <si>
    <t>each</t>
  </si>
  <si>
    <t>Name of Work: Miscellaneous civil renovation works in Lab-19, BSBE Building and waterproofing works with associated minor repairing works in Rajeev Motwani Building, IIT Kanpur</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</si>
  <si>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</si>
  <si>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</si>
  <si>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</si>
  <si>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</si>
  <si>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</si>
  <si>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</si>
  <si>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</si>
  <si>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</si>
  <si>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</si>
  <si>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</si>
  <si>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</si>
  <si>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</si>
  <si>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</si>
  <si>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</si>
  <si>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</si>
  <si>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</si>
  <si>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</si>
  <si>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</si>
  <si>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</si>
  <si>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</si>
  <si>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</si>
  <si>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</si>
  <si>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</si>
  <si>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</si>
  <si>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</si>
  <si>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</si>
  <si>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</si>
  <si>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</si>
  <si>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</si>
  <si>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</si>
  <si>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</si>
  <si>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</si>
  <si>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</si>
  <si>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</si>
  <si>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</si>
  <si>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</si>
  <si>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</si>
  <si>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</si>
  <si>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</si>
  <si>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</si>
  <si>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</si>
  <si>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</si>
  <si>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</si>
  <si>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</si>
  <si>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</si>
  <si>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</si>
  <si>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</si>
  <si>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</si>
  <si>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</si>
  <si>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</si>
  <si>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</si>
  <si>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</si>
  <si>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</si>
  <si>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</si>
  <si>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</si>
  <si>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</si>
  <si>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</si>
  <si>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</si>
  <si>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</si>
  <si>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</si>
  <si>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</si>
  <si>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</si>
  <si>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</si>
  <si>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</si>
  <si>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</si>
  <si>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</si>
  <si>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</si>
  <si>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</si>
  <si>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</si>
  <si>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</si>
  <si>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</si>
  <si>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</si>
  <si>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</si>
  <si>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</si>
  <si>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</si>
  <si>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</si>
  <si>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</si>
  <si>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</si>
  <si>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</si>
  <si>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</si>
  <si>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</si>
  <si>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</si>
  <si>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</si>
  <si>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</si>
  <si>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</si>
  <si>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</si>
  <si>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</si>
  <si>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</si>
  <si>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NIT No: Civil/14/05/2024-3</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</si>
</sst>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1">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5" fillId="0" borderId="0" xfId="58" applyNumberFormat="1" applyFont="1" applyFill="1" applyAlignment="1">
      <alignment wrapText="1"/>
      <protection/>
    </xf>
    <xf numFmtId="0" fontId="23" fillId="0" borderId="23" xfId="58" applyNumberFormat="1" applyFont="1" applyFill="1" applyBorder="1" applyAlignment="1" applyProtection="1">
      <alignment horizontal="center" vertical="top"/>
      <protection/>
    </xf>
    <xf numFmtId="0" fontId="23" fillId="0" borderId="24" xfId="58" applyNumberFormat="1" applyFont="1" applyFill="1" applyBorder="1" applyAlignment="1" applyProtection="1">
      <alignment horizontal="center" vertical="top"/>
      <protection/>
    </xf>
    <xf numFmtId="0" fontId="23" fillId="0" borderId="25" xfId="58" applyNumberFormat="1" applyFont="1" applyFill="1" applyBorder="1" applyAlignment="1" applyProtection="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106"/>
  <sheetViews>
    <sheetView showGridLines="0" zoomScalePageLayoutView="0" workbookViewId="0" topLeftCell="A1">
      <selection activeCell="B14" sqref="B14"/>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33.8515625" style="1" customWidth="1"/>
    <col min="56" max="238" width="9.140625" style="1" customWidth="1"/>
    <col min="239" max="243" width="9.140625" style="3" customWidth="1"/>
    <col min="244" max="16384" width="9.140625" style="1" customWidth="1"/>
  </cols>
  <sheetData>
    <row r="1" spans="1:243" s="4" customFormat="1" ht="27"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4" t="s">
        <v>51</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8.25" customHeight="1">
      <c r="A5" s="64" t="s">
        <v>143</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232</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58.5" customHeight="1">
      <c r="A8" s="11" t="s">
        <v>40</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45</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8">
        <v>1</v>
      </c>
      <c r="B13" s="49" t="s">
        <v>60</v>
      </c>
      <c r="C13" s="50" t="s">
        <v>50</v>
      </c>
      <c r="D13" s="60"/>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2"/>
      <c r="IA13" s="17">
        <v>1</v>
      </c>
      <c r="IB13" s="17" t="s">
        <v>60</v>
      </c>
      <c r="IC13" s="17" t="s">
        <v>50</v>
      </c>
      <c r="IE13" s="18"/>
      <c r="IF13" s="18"/>
      <c r="IG13" s="18"/>
      <c r="IH13" s="18"/>
      <c r="II13" s="18"/>
    </row>
    <row r="14" spans="1:243" s="17" customFormat="1" ht="38.25">
      <c r="A14" s="48">
        <v>2</v>
      </c>
      <c r="B14" s="49" t="s">
        <v>61</v>
      </c>
      <c r="C14" s="50" t="s">
        <v>43</v>
      </c>
      <c r="D14" s="51">
        <v>309</v>
      </c>
      <c r="E14" s="51" t="s">
        <v>140</v>
      </c>
      <c r="F14" s="51">
        <v>50.11</v>
      </c>
      <c r="G14" s="52"/>
      <c r="H14" s="52"/>
      <c r="I14" s="53" t="s">
        <v>34</v>
      </c>
      <c r="J14" s="54">
        <f>IF(I14="Less(-)",-1,1)</f>
        <v>1</v>
      </c>
      <c r="K14" s="52" t="s">
        <v>35</v>
      </c>
      <c r="L14" s="52" t="s">
        <v>4</v>
      </c>
      <c r="M14" s="55"/>
      <c r="N14" s="52"/>
      <c r="O14" s="52"/>
      <c r="P14" s="56"/>
      <c r="Q14" s="52"/>
      <c r="R14" s="52"/>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3">
        <f>ROUND(total_amount_ba($B$2,$D$2,D14,F14,J14,K14,M14),0)</f>
        <v>15484</v>
      </c>
      <c r="BB14" s="57">
        <f>BA14+SUM(N14:AZ14)</f>
        <v>15484</v>
      </c>
      <c r="BC14" s="58" t="str">
        <f>SpellNumber(L14,BB14)</f>
        <v>INR  Fifteen Thousand Four Hundred &amp; Eighty Four  Only</v>
      </c>
      <c r="IA14" s="17">
        <v>2</v>
      </c>
      <c r="IB14" s="17" t="s">
        <v>61</v>
      </c>
      <c r="IC14" s="17" t="s">
        <v>43</v>
      </c>
      <c r="ID14" s="17">
        <v>309</v>
      </c>
      <c r="IE14" s="59" t="s">
        <v>140</v>
      </c>
      <c r="IF14" s="18"/>
      <c r="IG14" s="18"/>
      <c r="IH14" s="18"/>
      <c r="II14" s="18"/>
    </row>
    <row r="15" spans="1:243" s="17" customFormat="1" ht="26.25" customHeight="1">
      <c r="A15" s="48">
        <v>3</v>
      </c>
      <c r="B15" s="49" t="s">
        <v>55</v>
      </c>
      <c r="C15" s="50" t="s">
        <v>44</v>
      </c>
      <c r="D15" s="60"/>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2"/>
      <c r="IA15" s="17">
        <v>3</v>
      </c>
      <c r="IB15" s="17" t="s">
        <v>55</v>
      </c>
      <c r="IC15" s="17" t="s">
        <v>44</v>
      </c>
      <c r="IE15" s="18"/>
      <c r="IF15" s="18"/>
      <c r="IG15" s="18"/>
      <c r="IH15" s="18"/>
      <c r="II15" s="18"/>
    </row>
    <row r="16" spans="1:243" s="17" customFormat="1" ht="102">
      <c r="A16" s="48">
        <v>4</v>
      </c>
      <c r="B16" s="49" t="s">
        <v>62</v>
      </c>
      <c r="C16" s="50" t="s">
        <v>144</v>
      </c>
      <c r="D16" s="51">
        <v>0.25</v>
      </c>
      <c r="E16" s="51" t="s">
        <v>48</v>
      </c>
      <c r="F16" s="51">
        <v>9398.77</v>
      </c>
      <c r="G16" s="52"/>
      <c r="H16" s="52"/>
      <c r="I16" s="53" t="s">
        <v>34</v>
      </c>
      <c r="J16" s="54">
        <f aca="true" t="shared" si="0" ref="J16:J78">IF(I16="Less(-)",-1,1)</f>
        <v>1</v>
      </c>
      <c r="K16" s="52" t="s">
        <v>35</v>
      </c>
      <c r="L16" s="52" t="s">
        <v>4</v>
      </c>
      <c r="M16" s="55"/>
      <c r="N16" s="52"/>
      <c r="O16" s="52"/>
      <c r="P16" s="56"/>
      <c r="Q16" s="52"/>
      <c r="R16" s="52"/>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3">
        <f aca="true" t="shared" si="1" ref="BA16:BA78">ROUND(total_amount_ba($B$2,$D$2,D16,F16,J16,K16,M16),0)</f>
        <v>2350</v>
      </c>
      <c r="BB16" s="57">
        <f aca="true" t="shared" si="2" ref="BB16:BB78">BA16+SUM(N16:AZ16)</f>
        <v>2350</v>
      </c>
      <c r="BC16" s="58" t="str">
        <f aca="true" t="shared" si="3" ref="BC16:BC78">SpellNumber(L16,BB16)</f>
        <v>INR  Two Thousand Three Hundred &amp; Fifty  Only</v>
      </c>
      <c r="IA16" s="17">
        <v>4</v>
      </c>
      <c r="IB16" s="17" t="s">
        <v>62</v>
      </c>
      <c r="IC16" s="17" t="s">
        <v>144</v>
      </c>
      <c r="ID16" s="17">
        <v>0.25</v>
      </c>
      <c r="IE16" s="18" t="s">
        <v>48</v>
      </c>
      <c r="IF16" s="18"/>
      <c r="IG16" s="18"/>
      <c r="IH16" s="18"/>
      <c r="II16" s="18"/>
    </row>
    <row r="17" spans="1:243" s="17" customFormat="1" ht="25.5">
      <c r="A17" s="48">
        <v>5</v>
      </c>
      <c r="B17" s="49" t="s">
        <v>56</v>
      </c>
      <c r="C17" s="50" t="s">
        <v>145</v>
      </c>
      <c r="D17" s="60"/>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2"/>
      <c r="IA17" s="17">
        <v>5</v>
      </c>
      <c r="IB17" s="17" t="s">
        <v>56</v>
      </c>
      <c r="IC17" s="17" t="s">
        <v>145</v>
      </c>
      <c r="IE17" s="18"/>
      <c r="IF17" s="18"/>
      <c r="IG17" s="18"/>
      <c r="IH17" s="18"/>
      <c r="II17" s="18"/>
    </row>
    <row r="18" spans="1:243" s="17" customFormat="1" ht="25.5">
      <c r="A18" s="48">
        <v>6</v>
      </c>
      <c r="B18" s="49" t="s">
        <v>63</v>
      </c>
      <c r="C18" s="50" t="s">
        <v>146</v>
      </c>
      <c r="D18" s="51">
        <v>3.88</v>
      </c>
      <c r="E18" s="51" t="s">
        <v>46</v>
      </c>
      <c r="F18" s="51">
        <v>672.12</v>
      </c>
      <c r="G18" s="52"/>
      <c r="H18" s="52"/>
      <c r="I18" s="53" t="s">
        <v>34</v>
      </c>
      <c r="J18" s="54">
        <f t="shared" si="0"/>
        <v>1</v>
      </c>
      <c r="K18" s="52" t="s">
        <v>35</v>
      </c>
      <c r="L18" s="52" t="s">
        <v>4</v>
      </c>
      <c r="M18" s="55"/>
      <c r="N18" s="52"/>
      <c r="O18" s="52"/>
      <c r="P18" s="56"/>
      <c r="Q18" s="52"/>
      <c r="R18" s="52"/>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3">
        <f t="shared" si="1"/>
        <v>2608</v>
      </c>
      <c r="BB18" s="57">
        <f t="shared" si="2"/>
        <v>2608</v>
      </c>
      <c r="BC18" s="58" t="str">
        <f t="shared" si="3"/>
        <v>INR  Two Thousand Six Hundred &amp; Eight  Only</v>
      </c>
      <c r="IA18" s="17">
        <v>6</v>
      </c>
      <c r="IB18" s="17" t="s">
        <v>63</v>
      </c>
      <c r="IC18" s="17" t="s">
        <v>146</v>
      </c>
      <c r="ID18" s="17">
        <v>3.88</v>
      </c>
      <c r="IE18" s="18" t="s">
        <v>46</v>
      </c>
      <c r="IF18" s="18"/>
      <c r="IG18" s="18"/>
      <c r="IH18" s="18"/>
      <c r="II18" s="18"/>
    </row>
    <row r="19" spans="1:243" s="17" customFormat="1" ht="38.25">
      <c r="A19" s="48">
        <v>7</v>
      </c>
      <c r="B19" s="49" t="s">
        <v>64</v>
      </c>
      <c r="C19" s="50" t="s">
        <v>147</v>
      </c>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2"/>
      <c r="IA19" s="17">
        <v>7</v>
      </c>
      <c r="IB19" s="17" t="s">
        <v>64</v>
      </c>
      <c r="IC19" s="17" t="s">
        <v>147</v>
      </c>
      <c r="IE19" s="18"/>
      <c r="IF19" s="18"/>
      <c r="IG19" s="18"/>
      <c r="IH19" s="18"/>
      <c r="II19" s="18"/>
    </row>
    <row r="20" spans="1:243" s="17" customFormat="1" ht="25.5">
      <c r="A20" s="48">
        <v>8</v>
      </c>
      <c r="B20" s="49" t="s">
        <v>65</v>
      </c>
      <c r="C20" s="50" t="s">
        <v>148</v>
      </c>
      <c r="D20" s="51">
        <v>30</v>
      </c>
      <c r="E20" s="51" t="s">
        <v>141</v>
      </c>
      <c r="F20" s="51">
        <v>78.61</v>
      </c>
      <c r="G20" s="52"/>
      <c r="H20" s="52"/>
      <c r="I20" s="53" t="s">
        <v>34</v>
      </c>
      <c r="J20" s="54">
        <f t="shared" si="0"/>
        <v>1</v>
      </c>
      <c r="K20" s="52" t="s">
        <v>35</v>
      </c>
      <c r="L20" s="52" t="s">
        <v>4</v>
      </c>
      <c r="M20" s="55"/>
      <c r="N20" s="52"/>
      <c r="O20" s="52"/>
      <c r="P20" s="56"/>
      <c r="Q20" s="52"/>
      <c r="R20" s="52"/>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3">
        <f t="shared" si="1"/>
        <v>2358</v>
      </c>
      <c r="BB20" s="57">
        <f t="shared" si="2"/>
        <v>2358</v>
      </c>
      <c r="BC20" s="58" t="str">
        <f t="shared" si="3"/>
        <v>INR  Two Thousand Three Hundred &amp; Fifty Eight  Only</v>
      </c>
      <c r="IA20" s="17">
        <v>8</v>
      </c>
      <c r="IB20" s="17" t="s">
        <v>65</v>
      </c>
      <c r="IC20" s="17" t="s">
        <v>148</v>
      </c>
      <c r="ID20" s="17">
        <v>30</v>
      </c>
      <c r="IE20" s="18" t="s">
        <v>141</v>
      </c>
      <c r="IF20" s="18"/>
      <c r="IG20" s="18"/>
      <c r="IH20" s="18"/>
      <c r="II20" s="18"/>
    </row>
    <row r="21" spans="1:243" s="17" customFormat="1" ht="14.25">
      <c r="A21" s="48">
        <v>9</v>
      </c>
      <c r="B21" s="49" t="s">
        <v>66</v>
      </c>
      <c r="C21" s="50" t="s">
        <v>149</v>
      </c>
      <c r="D21" s="60"/>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2"/>
      <c r="IA21" s="17">
        <v>9</v>
      </c>
      <c r="IB21" s="17" t="s">
        <v>66</v>
      </c>
      <c r="IC21" s="17" t="s">
        <v>149</v>
      </c>
      <c r="IE21" s="18"/>
      <c r="IF21" s="18"/>
      <c r="IG21" s="18"/>
      <c r="IH21" s="18"/>
      <c r="II21" s="18"/>
    </row>
    <row r="22" spans="1:243" s="17" customFormat="1" ht="38.25">
      <c r="A22" s="48">
        <v>10</v>
      </c>
      <c r="B22" s="49" t="s">
        <v>67</v>
      </c>
      <c r="C22" s="50" t="s">
        <v>150</v>
      </c>
      <c r="D22" s="60"/>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2"/>
      <c r="IA22" s="17">
        <v>10</v>
      </c>
      <c r="IB22" s="17" t="s">
        <v>67</v>
      </c>
      <c r="IC22" s="17" t="s">
        <v>150</v>
      </c>
      <c r="IE22" s="18"/>
      <c r="IF22" s="18"/>
      <c r="IG22" s="18"/>
      <c r="IH22" s="18"/>
      <c r="II22" s="18"/>
    </row>
    <row r="23" spans="1:243" s="17" customFormat="1" ht="25.5">
      <c r="A23" s="48">
        <v>11</v>
      </c>
      <c r="B23" s="49" t="s">
        <v>68</v>
      </c>
      <c r="C23" s="50" t="s">
        <v>151</v>
      </c>
      <c r="D23" s="51">
        <v>1.92</v>
      </c>
      <c r="E23" s="51" t="s">
        <v>46</v>
      </c>
      <c r="F23" s="51">
        <v>892.63</v>
      </c>
      <c r="G23" s="52"/>
      <c r="H23" s="52"/>
      <c r="I23" s="53" t="s">
        <v>34</v>
      </c>
      <c r="J23" s="54">
        <f t="shared" si="0"/>
        <v>1</v>
      </c>
      <c r="K23" s="52" t="s">
        <v>35</v>
      </c>
      <c r="L23" s="52" t="s">
        <v>4</v>
      </c>
      <c r="M23" s="55"/>
      <c r="N23" s="52"/>
      <c r="O23" s="52"/>
      <c r="P23" s="56"/>
      <c r="Q23" s="52"/>
      <c r="R23" s="52"/>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3">
        <f t="shared" si="1"/>
        <v>1714</v>
      </c>
      <c r="BB23" s="57">
        <f t="shared" si="2"/>
        <v>1714</v>
      </c>
      <c r="BC23" s="58" t="str">
        <f t="shared" si="3"/>
        <v>INR  One Thousand Seven Hundred &amp; Fourteen  Only</v>
      </c>
      <c r="IA23" s="17">
        <v>11</v>
      </c>
      <c r="IB23" s="17" t="s">
        <v>68</v>
      </c>
      <c r="IC23" s="17" t="s">
        <v>151</v>
      </c>
      <c r="ID23" s="17">
        <v>1.92</v>
      </c>
      <c r="IE23" s="18" t="s">
        <v>46</v>
      </c>
      <c r="IF23" s="18"/>
      <c r="IG23" s="18"/>
      <c r="IH23" s="18"/>
      <c r="II23" s="18"/>
    </row>
    <row r="24" spans="1:243" s="17" customFormat="1" ht="14.25">
      <c r="A24" s="48">
        <v>12</v>
      </c>
      <c r="B24" s="49" t="s">
        <v>69</v>
      </c>
      <c r="C24" s="50" t="s">
        <v>152</v>
      </c>
      <c r="D24" s="60"/>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2"/>
      <c r="IA24" s="17">
        <v>12</v>
      </c>
      <c r="IB24" s="17" t="s">
        <v>69</v>
      </c>
      <c r="IC24" s="17" t="s">
        <v>152</v>
      </c>
      <c r="IE24" s="18"/>
      <c r="IF24" s="18"/>
      <c r="IG24" s="18"/>
      <c r="IH24" s="18"/>
      <c r="II24" s="18"/>
    </row>
    <row r="25" spans="1:243" s="17" customFormat="1" ht="102">
      <c r="A25" s="48">
        <v>13</v>
      </c>
      <c r="B25" s="49" t="s">
        <v>70</v>
      </c>
      <c r="C25" s="50" t="s">
        <v>153</v>
      </c>
      <c r="D25" s="60"/>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2"/>
      <c r="IA25" s="17">
        <v>13</v>
      </c>
      <c r="IB25" s="17" t="s">
        <v>70</v>
      </c>
      <c r="IC25" s="17" t="s">
        <v>153</v>
      </c>
      <c r="IE25" s="18"/>
      <c r="IF25" s="18"/>
      <c r="IG25" s="18"/>
      <c r="IH25" s="18"/>
      <c r="II25" s="18"/>
    </row>
    <row r="26" spans="1:243" s="17" customFormat="1" ht="14.25">
      <c r="A26" s="48">
        <v>14</v>
      </c>
      <c r="B26" s="49" t="s">
        <v>71</v>
      </c>
      <c r="C26" s="50" t="s">
        <v>154</v>
      </c>
      <c r="D26" s="60"/>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2"/>
      <c r="IA26" s="17">
        <v>14</v>
      </c>
      <c r="IB26" s="17" t="s">
        <v>71</v>
      </c>
      <c r="IC26" s="17" t="s">
        <v>154</v>
      </c>
      <c r="IE26" s="18"/>
      <c r="IF26" s="18"/>
      <c r="IG26" s="18"/>
      <c r="IH26" s="18"/>
      <c r="II26" s="18"/>
    </row>
    <row r="27" spans="1:243" s="17" customFormat="1" ht="25.5">
      <c r="A27" s="48">
        <v>15</v>
      </c>
      <c r="B27" s="49" t="s">
        <v>72</v>
      </c>
      <c r="C27" s="50" t="s">
        <v>155</v>
      </c>
      <c r="D27" s="51">
        <v>3.36</v>
      </c>
      <c r="E27" s="51" t="s">
        <v>46</v>
      </c>
      <c r="F27" s="51">
        <v>3880.18</v>
      </c>
      <c r="G27" s="52"/>
      <c r="H27" s="52"/>
      <c r="I27" s="53" t="s">
        <v>34</v>
      </c>
      <c r="J27" s="54">
        <f t="shared" si="0"/>
        <v>1</v>
      </c>
      <c r="K27" s="52" t="s">
        <v>35</v>
      </c>
      <c r="L27" s="52" t="s">
        <v>4</v>
      </c>
      <c r="M27" s="55"/>
      <c r="N27" s="52"/>
      <c r="O27" s="52"/>
      <c r="P27" s="56"/>
      <c r="Q27" s="52"/>
      <c r="R27" s="52"/>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3">
        <f t="shared" si="1"/>
        <v>13037</v>
      </c>
      <c r="BB27" s="57">
        <f t="shared" si="2"/>
        <v>13037</v>
      </c>
      <c r="BC27" s="58" t="str">
        <f t="shared" si="3"/>
        <v>INR  Thirteen Thousand  &amp;Thirty Seven  Only</v>
      </c>
      <c r="IA27" s="17">
        <v>15</v>
      </c>
      <c r="IB27" s="17" t="s">
        <v>72</v>
      </c>
      <c r="IC27" s="17" t="s">
        <v>155</v>
      </c>
      <c r="ID27" s="17">
        <v>3.36</v>
      </c>
      <c r="IE27" s="18" t="s">
        <v>46</v>
      </c>
      <c r="IF27" s="18"/>
      <c r="IG27" s="18"/>
      <c r="IH27" s="18"/>
      <c r="II27" s="18"/>
    </row>
    <row r="28" spans="1:243" s="17" customFormat="1" ht="114.75">
      <c r="A28" s="48">
        <v>16</v>
      </c>
      <c r="B28" s="49" t="s">
        <v>73</v>
      </c>
      <c r="C28" s="50" t="s">
        <v>156</v>
      </c>
      <c r="D28" s="51">
        <v>2.5</v>
      </c>
      <c r="E28" s="51" t="s">
        <v>46</v>
      </c>
      <c r="F28" s="51">
        <v>932.44</v>
      </c>
      <c r="G28" s="52"/>
      <c r="H28" s="52"/>
      <c r="I28" s="53" t="s">
        <v>34</v>
      </c>
      <c r="J28" s="54">
        <f t="shared" si="0"/>
        <v>1</v>
      </c>
      <c r="K28" s="52" t="s">
        <v>35</v>
      </c>
      <c r="L28" s="52" t="s">
        <v>4</v>
      </c>
      <c r="M28" s="55"/>
      <c r="N28" s="52"/>
      <c r="O28" s="52"/>
      <c r="P28" s="56"/>
      <c r="Q28" s="52"/>
      <c r="R28" s="52"/>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3">
        <f t="shared" si="1"/>
        <v>2331</v>
      </c>
      <c r="BB28" s="57">
        <f t="shared" si="2"/>
        <v>2331</v>
      </c>
      <c r="BC28" s="58" t="str">
        <f t="shared" si="3"/>
        <v>INR  Two Thousand Three Hundred &amp; Thirty One  Only</v>
      </c>
      <c r="IA28" s="17">
        <v>16</v>
      </c>
      <c r="IB28" s="17" t="s">
        <v>73</v>
      </c>
      <c r="IC28" s="17" t="s">
        <v>156</v>
      </c>
      <c r="ID28" s="17">
        <v>2.5</v>
      </c>
      <c r="IE28" s="18" t="s">
        <v>46</v>
      </c>
      <c r="IF28" s="18"/>
      <c r="IG28" s="18"/>
      <c r="IH28" s="18"/>
      <c r="II28" s="18"/>
    </row>
    <row r="29" spans="1:243" s="17" customFormat="1" ht="14.25">
      <c r="A29" s="48">
        <v>17</v>
      </c>
      <c r="B29" s="49" t="s">
        <v>74</v>
      </c>
      <c r="C29" s="50" t="s">
        <v>157</v>
      </c>
      <c r="D29" s="60"/>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2"/>
      <c r="IA29" s="17">
        <v>17</v>
      </c>
      <c r="IB29" s="17" t="s">
        <v>74</v>
      </c>
      <c r="IC29" s="17" t="s">
        <v>157</v>
      </c>
      <c r="IE29" s="18"/>
      <c r="IF29" s="18"/>
      <c r="IG29" s="18"/>
      <c r="IH29" s="18"/>
      <c r="II29" s="18"/>
    </row>
    <row r="30" spans="1:243" s="17" customFormat="1" ht="63.75">
      <c r="A30" s="48">
        <v>18</v>
      </c>
      <c r="B30" s="49" t="s">
        <v>75</v>
      </c>
      <c r="C30" s="50" t="s">
        <v>158</v>
      </c>
      <c r="D30" s="60"/>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2"/>
      <c r="IA30" s="17">
        <v>18</v>
      </c>
      <c r="IB30" s="17" t="s">
        <v>75</v>
      </c>
      <c r="IC30" s="17" t="s">
        <v>158</v>
      </c>
      <c r="IE30" s="18"/>
      <c r="IF30" s="18"/>
      <c r="IG30" s="18"/>
      <c r="IH30" s="18"/>
      <c r="II30" s="18"/>
    </row>
    <row r="31" spans="1:243" s="17" customFormat="1" ht="25.5">
      <c r="A31" s="48">
        <v>19</v>
      </c>
      <c r="B31" s="49" t="s">
        <v>76</v>
      </c>
      <c r="C31" s="50" t="s">
        <v>159</v>
      </c>
      <c r="D31" s="51">
        <v>3.15</v>
      </c>
      <c r="E31" s="51" t="s">
        <v>46</v>
      </c>
      <c r="F31" s="51">
        <v>1767.43</v>
      </c>
      <c r="G31" s="52"/>
      <c r="H31" s="52"/>
      <c r="I31" s="53" t="s">
        <v>34</v>
      </c>
      <c r="J31" s="54">
        <f t="shared" si="0"/>
        <v>1</v>
      </c>
      <c r="K31" s="52" t="s">
        <v>35</v>
      </c>
      <c r="L31" s="52" t="s">
        <v>4</v>
      </c>
      <c r="M31" s="55"/>
      <c r="N31" s="52"/>
      <c r="O31" s="52"/>
      <c r="P31" s="56"/>
      <c r="Q31" s="52"/>
      <c r="R31" s="52"/>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3">
        <f t="shared" si="1"/>
        <v>5567</v>
      </c>
      <c r="BB31" s="57">
        <f t="shared" si="2"/>
        <v>5567</v>
      </c>
      <c r="BC31" s="58" t="str">
        <f t="shared" si="3"/>
        <v>INR  Five Thousand Five Hundred &amp; Sixty Seven  Only</v>
      </c>
      <c r="IA31" s="17">
        <v>19</v>
      </c>
      <c r="IB31" s="17" t="s">
        <v>76</v>
      </c>
      <c r="IC31" s="17" t="s">
        <v>159</v>
      </c>
      <c r="ID31" s="17">
        <v>3.15</v>
      </c>
      <c r="IE31" s="18" t="s">
        <v>46</v>
      </c>
      <c r="IF31" s="18"/>
      <c r="IG31" s="18"/>
      <c r="IH31" s="18"/>
      <c r="II31" s="18"/>
    </row>
    <row r="32" spans="1:243" s="17" customFormat="1" ht="38.25">
      <c r="A32" s="48">
        <v>20</v>
      </c>
      <c r="B32" s="49" t="s">
        <v>77</v>
      </c>
      <c r="C32" s="50" t="s">
        <v>160</v>
      </c>
      <c r="D32" s="51">
        <v>3.15</v>
      </c>
      <c r="E32" s="51" t="s">
        <v>46</v>
      </c>
      <c r="F32" s="51">
        <v>351.95</v>
      </c>
      <c r="G32" s="52"/>
      <c r="H32" s="52"/>
      <c r="I32" s="53" t="s">
        <v>34</v>
      </c>
      <c r="J32" s="54">
        <f t="shared" si="0"/>
        <v>1</v>
      </c>
      <c r="K32" s="52" t="s">
        <v>35</v>
      </c>
      <c r="L32" s="52" t="s">
        <v>4</v>
      </c>
      <c r="M32" s="55"/>
      <c r="N32" s="52"/>
      <c r="O32" s="52"/>
      <c r="P32" s="56"/>
      <c r="Q32" s="52"/>
      <c r="R32" s="52"/>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3">
        <f t="shared" si="1"/>
        <v>1109</v>
      </c>
      <c r="BB32" s="57">
        <f t="shared" si="2"/>
        <v>1109</v>
      </c>
      <c r="BC32" s="58" t="str">
        <f t="shared" si="3"/>
        <v>INR  One Thousand One Hundred &amp; Nine  Only</v>
      </c>
      <c r="IA32" s="17">
        <v>20</v>
      </c>
      <c r="IB32" s="17" t="s">
        <v>77</v>
      </c>
      <c r="IC32" s="17" t="s">
        <v>160</v>
      </c>
      <c r="ID32" s="17">
        <v>3.15</v>
      </c>
      <c r="IE32" s="18" t="s">
        <v>46</v>
      </c>
      <c r="IF32" s="18"/>
      <c r="IG32" s="18"/>
      <c r="IH32" s="18"/>
      <c r="II32" s="18"/>
    </row>
    <row r="33" spans="1:243" s="17" customFormat="1" ht="38.25">
      <c r="A33" s="48">
        <v>21</v>
      </c>
      <c r="B33" s="49" t="s">
        <v>78</v>
      </c>
      <c r="C33" s="50" t="s">
        <v>161</v>
      </c>
      <c r="D33" s="60"/>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2"/>
      <c r="IA33" s="17">
        <v>21</v>
      </c>
      <c r="IB33" s="17" t="s">
        <v>78</v>
      </c>
      <c r="IC33" s="17" t="s">
        <v>161</v>
      </c>
      <c r="IE33" s="18"/>
      <c r="IF33" s="18"/>
      <c r="IG33" s="18"/>
      <c r="IH33" s="18"/>
      <c r="II33" s="18"/>
    </row>
    <row r="34" spans="1:243" s="17" customFormat="1" ht="14.25">
      <c r="A34" s="48">
        <v>22</v>
      </c>
      <c r="B34" s="49" t="s">
        <v>79</v>
      </c>
      <c r="C34" s="50" t="s">
        <v>162</v>
      </c>
      <c r="D34" s="51">
        <v>3.15</v>
      </c>
      <c r="E34" s="51" t="s">
        <v>46</v>
      </c>
      <c r="F34" s="51">
        <v>152.52</v>
      </c>
      <c r="G34" s="52"/>
      <c r="H34" s="52"/>
      <c r="I34" s="53" t="s">
        <v>34</v>
      </c>
      <c r="J34" s="54">
        <f t="shared" si="0"/>
        <v>1</v>
      </c>
      <c r="K34" s="52" t="s">
        <v>35</v>
      </c>
      <c r="L34" s="52" t="s">
        <v>4</v>
      </c>
      <c r="M34" s="55"/>
      <c r="N34" s="52"/>
      <c r="O34" s="52"/>
      <c r="P34" s="56"/>
      <c r="Q34" s="52"/>
      <c r="R34" s="52"/>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3">
        <f t="shared" si="1"/>
        <v>480</v>
      </c>
      <c r="BB34" s="57">
        <f t="shared" si="2"/>
        <v>480</v>
      </c>
      <c r="BC34" s="58" t="str">
        <f t="shared" si="3"/>
        <v>INR  Four Hundred &amp; Eighty  Only</v>
      </c>
      <c r="IA34" s="17">
        <v>22</v>
      </c>
      <c r="IB34" s="17" t="s">
        <v>79</v>
      </c>
      <c r="IC34" s="17" t="s">
        <v>162</v>
      </c>
      <c r="ID34" s="17">
        <v>3.15</v>
      </c>
      <c r="IE34" s="18" t="s">
        <v>46</v>
      </c>
      <c r="IF34" s="18"/>
      <c r="IG34" s="18"/>
      <c r="IH34" s="18"/>
      <c r="II34" s="18"/>
    </row>
    <row r="35" spans="1:243" s="17" customFormat="1" ht="25.5">
      <c r="A35" s="48">
        <v>23</v>
      </c>
      <c r="B35" s="49" t="s">
        <v>80</v>
      </c>
      <c r="C35" s="50" t="s">
        <v>163</v>
      </c>
      <c r="D35" s="51">
        <v>3.15</v>
      </c>
      <c r="E35" s="51" t="s">
        <v>46</v>
      </c>
      <c r="F35" s="51">
        <v>82.11</v>
      </c>
      <c r="G35" s="52"/>
      <c r="H35" s="52"/>
      <c r="I35" s="53" t="s">
        <v>34</v>
      </c>
      <c r="J35" s="54">
        <f t="shared" si="0"/>
        <v>1</v>
      </c>
      <c r="K35" s="52" t="s">
        <v>35</v>
      </c>
      <c r="L35" s="52" t="s">
        <v>4</v>
      </c>
      <c r="M35" s="55"/>
      <c r="N35" s="52"/>
      <c r="O35" s="52"/>
      <c r="P35" s="56"/>
      <c r="Q35" s="52"/>
      <c r="R35" s="52"/>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3">
        <f t="shared" si="1"/>
        <v>259</v>
      </c>
      <c r="BB35" s="57">
        <f t="shared" si="2"/>
        <v>259</v>
      </c>
      <c r="BC35" s="58" t="str">
        <f t="shared" si="3"/>
        <v>INR  Two Hundred &amp; Fifty Nine  Only</v>
      </c>
      <c r="IA35" s="17">
        <v>23</v>
      </c>
      <c r="IB35" s="17" t="s">
        <v>80</v>
      </c>
      <c r="IC35" s="17" t="s">
        <v>163</v>
      </c>
      <c r="ID35" s="17">
        <v>3.15</v>
      </c>
      <c r="IE35" s="18" t="s">
        <v>46</v>
      </c>
      <c r="IF35" s="18"/>
      <c r="IG35" s="18"/>
      <c r="IH35" s="18"/>
      <c r="II35" s="18"/>
    </row>
    <row r="36" spans="1:243" s="17" customFormat="1" ht="25.5">
      <c r="A36" s="48">
        <v>24</v>
      </c>
      <c r="B36" s="49" t="s">
        <v>81</v>
      </c>
      <c r="C36" s="50" t="s">
        <v>164</v>
      </c>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2"/>
      <c r="IA36" s="17">
        <v>24</v>
      </c>
      <c r="IB36" s="17" t="s">
        <v>81</v>
      </c>
      <c r="IC36" s="17" t="s">
        <v>164</v>
      </c>
      <c r="IE36" s="18"/>
      <c r="IF36" s="18"/>
      <c r="IG36" s="18"/>
      <c r="IH36" s="18"/>
      <c r="II36" s="18"/>
    </row>
    <row r="37" spans="1:243" s="17" customFormat="1" ht="14.25">
      <c r="A37" s="48">
        <v>25</v>
      </c>
      <c r="B37" s="49" t="s">
        <v>82</v>
      </c>
      <c r="C37" s="50" t="s">
        <v>165</v>
      </c>
      <c r="D37" s="51">
        <v>2</v>
      </c>
      <c r="E37" s="51" t="s">
        <v>142</v>
      </c>
      <c r="F37" s="51">
        <v>328.23</v>
      </c>
      <c r="G37" s="52"/>
      <c r="H37" s="52"/>
      <c r="I37" s="53" t="s">
        <v>34</v>
      </c>
      <c r="J37" s="54">
        <f t="shared" si="0"/>
        <v>1</v>
      </c>
      <c r="K37" s="52" t="s">
        <v>35</v>
      </c>
      <c r="L37" s="52" t="s">
        <v>4</v>
      </c>
      <c r="M37" s="55"/>
      <c r="N37" s="52"/>
      <c r="O37" s="52"/>
      <c r="P37" s="56"/>
      <c r="Q37" s="52"/>
      <c r="R37" s="52"/>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3">
        <f t="shared" si="1"/>
        <v>656</v>
      </c>
      <c r="BB37" s="57">
        <f t="shared" si="2"/>
        <v>656</v>
      </c>
      <c r="BC37" s="58" t="str">
        <f t="shared" si="3"/>
        <v>INR  Six Hundred &amp; Fifty Six  Only</v>
      </c>
      <c r="IA37" s="17">
        <v>25</v>
      </c>
      <c r="IB37" s="17" t="s">
        <v>82</v>
      </c>
      <c r="IC37" s="17" t="s">
        <v>165</v>
      </c>
      <c r="ID37" s="17">
        <v>2</v>
      </c>
      <c r="IE37" s="18" t="s">
        <v>142</v>
      </c>
      <c r="IF37" s="18"/>
      <c r="IG37" s="18"/>
      <c r="IH37" s="18"/>
      <c r="II37" s="18"/>
    </row>
    <row r="38" spans="1:243" s="17" customFormat="1" ht="38.25">
      <c r="A38" s="48">
        <v>26</v>
      </c>
      <c r="B38" s="49" t="s">
        <v>83</v>
      </c>
      <c r="C38" s="50" t="s">
        <v>166</v>
      </c>
      <c r="D38" s="51">
        <v>1</v>
      </c>
      <c r="E38" s="51" t="s">
        <v>142</v>
      </c>
      <c r="F38" s="51">
        <v>634.63</v>
      </c>
      <c r="G38" s="52"/>
      <c r="H38" s="52"/>
      <c r="I38" s="53" t="s">
        <v>34</v>
      </c>
      <c r="J38" s="54">
        <f t="shared" si="0"/>
        <v>1</v>
      </c>
      <c r="K38" s="52" t="s">
        <v>35</v>
      </c>
      <c r="L38" s="52" t="s">
        <v>4</v>
      </c>
      <c r="M38" s="55"/>
      <c r="N38" s="52"/>
      <c r="O38" s="52"/>
      <c r="P38" s="56"/>
      <c r="Q38" s="52"/>
      <c r="R38" s="52"/>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3">
        <f t="shared" si="1"/>
        <v>635</v>
      </c>
      <c r="BB38" s="57">
        <f t="shared" si="2"/>
        <v>635</v>
      </c>
      <c r="BC38" s="58" t="str">
        <f t="shared" si="3"/>
        <v>INR  Six Hundred &amp; Thirty Five  Only</v>
      </c>
      <c r="IA38" s="17">
        <v>26</v>
      </c>
      <c r="IB38" s="17" t="s">
        <v>83</v>
      </c>
      <c r="IC38" s="17" t="s">
        <v>166</v>
      </c>
      <c r="ID38" s="17">
        <v>1</v>
      </c>
      <c r="IE38" s="18" t="s">
        <v>142</v>
      </c>
      <c r="IF38" s="18"/>
      <c r="IG38" s="18"/>
      <c r="IH38" s="18"/>
      <c r="II38" s="18"/>
    </row>
    <row r="39" spans="1:243" s="17" customFormat="1" ht="25.5">
      <c r="A39" s="48">
        <v>27</v>
      </c>
      <c r="B39" s="49" t="s">
        <v>84</v>
      </c>
      <c r="C39" s="50" t="s">
        <v>167</v>
      </c>
      <c r="D39" s="60"/>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2"/>
      <c r="IA39" s="17">
        <v>27</v>
      </c>
      <c r="IB39" s="17" t="s">
        <v>84</v>
      </c>
      <c r="IC39" s="17" t="s">
        <v>167</v>
      </c>
      <c r="IE39" s="18"/>
      <c r="IF39" s="18"/>
      <c r="IG39" s="18"/>
      <c r="IH39" s="18"/>
      <c r="II39" s="18"/>
    </row>
    <row r="40" spans="1:243" s="17" customFormat="1" ht="14.25">
      <c r="A40" s="48">
        <v>28</v>
      </c>
      <c r="B40" s="49" t="s">
        <v>85</v>
      </c>
      <c r="C40" s="50" t="s">
        <v>168</v>
      </c>
      <c r="D40" s="51">
        <v>4</v>
      </c>
      <c r="E40" s="51" t="s">
        <v>142</v>
      </c>
      <c r="F40" s="51">
        <v>179.83</v>
      </c>
      <c r="G40" s="52"/>
      <c r="H40" s="52"/>
      <c r="I40" s="53" t="s">
        <v>34</v>
      </c>
      <c r="J40" s="54">
        <f t="shared" si="0"/>
        <v>1</v>
      </c>
      <c r="K40" s="52" t="s">
        <v>35</v>
      </c>
      <c r="L40" s="52" t="s">
        <v>4</v>
      </c>
      <c r="M40" s="55"/>
      <c r="N40" s="52"/>
      <c r="O40" s="52"/>
      <c r="P40" s="56"/>
      <c r="Q40" s="52"/>
      <c r="R40" s="52"/>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3">
        <f t="shared" si="1"/>
        <v>719</v>
      </c>
      <c r="BB40" s="57">
        <f t="shared" si="2"/>
        <v>719</v>
      </c>
      <c r="BC40" s="58" t="str">
        <f t="shared" si="3"/>
        <v>INR  Seven Hundred &amp; Nineteen  Only</v>
      </c>
      <c r="IA40" s="17">
        <v>28</v>
      </c>
      <c r="IB40" s="17" t="s">
        <v>85</v>
      </c>
      <c r="IC40" s="17" t="s">
        <v>168</v>
      </c>
      <c r="ID40" s="17">
        <v>4</v>
      </c>
      <c r="IE40" s="18" t="s">
        <v>142</v>
      </c>
      <c r="IF40" s="18"/>
      <c r="IG40" s="18"/>
      <c r="IH40" s="18"/>
      <c r="II40" s="18"/>
    </row>
    <row r="41" spans="1:243" s="17" customFormat="1" ht="25.5">
      <c r="A41" s="48">
        <v>29</v>
      </c>
      <c r="B41" s="49" t="s">
        <v>86</v>
      </c>
      <c r="C41" s="50" t="s">
        <v>169</v>
      </c>
      <c r="D41" s="51">
        <v>1</v>
      </c>
      <c r="E41" s="51" t="s">
        <v>142</v>
      </c>
      <c r="F41" s="51">
        <v>96.1</v>
      </c>
      <c r="G41" s="52"/>
      <c r="H41" s="52"/>
      <c r="I41" s="53" t="s">
        <v>34</v>
      </c>
      <c r="J41" s="54">
        <f t="shared" si="0"/>
        <v>1</v>
      </c>
      <c r="K41" s="52" t="s">
        <v>35</v>
      </c>
      <c r="L41" s="52" t="s">
        <v>4</v>
      </c>
      <c r="M41" s="55"/>
      <c r="N41" s="52"/>
      <c r="O41" s="52"/>
      <c r="P41" s="56"/>
      <c r="Q41" s="52"/>
      <c r="R41" s="52"/>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3">
        <f t="shared" si="1"/>
        <v>96</v>
      </c>
      <c r="BB41" s="57">
        <f t="shared" si="2"/>
        <v>96</v>
      </c>
      <c r="BC41" s="58" t="str">
        <f t="shared" si="3"/>
        <v>INR  Ninety Six Only</v>
      </c>
      <c r="IA41" s="17">
        <v>29</v>
      </c>
      <c r="IB41" s="17" t="s">
        <v>86</v>
      </c>
      <c r="IC41" s="17" t="s">
        <v>169</v>
      </c>
      <c r="ID41" s="17">
        <v>1</v>
      </c>
      <c r="IE41" s="18" t="s">
        <v>142</v>
      </c>
      <c r="IF41" s="18"/>
      <c r="IG41" s="18"/>
      <c r="IH41" s="18"/>
      <c r="II41" s="18"/>
    </row>
    <row r="42" spans="1:243" s="17" customFormat="1" ht="63.75">
      <c r="A42" s="48">
        <v>30</v>
      </c>
      <c r="B42" s="49" t="s">
        <v>87</v>
      </c>
      <c r="C42" s="50" t="s">
        <v>170</v>
      </c>
      <c r="D42" s="51">
        <v>1</v>
      </c>
      <c r="E42" s="51" t="s">
        <v>142</v>
      </c>
      <c r="F42" s="51">
        <v>899.3</v>
      </c>
      <c r="G42" s="52"/>
      <c r="H42" s="52"/>
      <c r="I42" s="53" t="s">
        <v>34</v>
      </c>
      <c r="J42" s="54">
        <f t="shared" si="0"/>
        <v>1</v>
      </c>
      <c r="K42" s="52" t="s">
        <v>35</v>
      </c>
      <c r="L42" s="52" t="s">
        <v>4</v>
      </c>
      <c r="M42" s="55"/>
      <c r="N42" s="52"/>
      <c r="O42" s="52"/>
      <c r="P42" s="56"/>
      <c r="Q42" s="52"/>
      <c r="R42" s="52"/>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3">
        <f t="shared" si="1"/>
        <v>899</v>
      </c>
      <c r="BB42" s="57">
        <f t="shared" si="2"/>
        <v>899</v>
      </c>
      <c r="BC42" s="58" t="str">
        <f t="shared" si="3"/>
        <v>INR  Eight Hundred &amp; Ninety Nine  Only</v>
      </c>
      <c r="IA42" s="17">
        <v>30</v>
      </c>
      <c r="IB42" s="17" t="s">
        <v>87</v>
      </c>
      <c r="IC42" s="17" t="s">
        <v>170</v>
      </c>
      <c r="ID42" s="17">
        <v>1</v>
      </c>
      <c r="IE42" s="18" t="s">
        <v>142</v>
      </c>
      <c r="IF42" s="18"/>
      <c r="IG42" s="18"/>
      <c r="IH42" s="18"/>
      <c r="II42" s="18"/>
    </row>
    <row r="43" spans="1:243" s="17" customFormat="1" ht="51">
      <c r="A43" s="48">
        <v>31</v>
      </c>
      <c r="B43" s="49" t="s">
        <v>88</v>
      </c>
      <c r="C43" s="50" t="s">
        <v>171</v>
      </c>
      <c r="D43" s="60"/>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2"/>
      <c r="IA43" s="17">
        <v>31</v>
      </c>
      <c r="IB43" s="17" t="s">
        <v>88</v>
      </c>
      <c r="IC43" s="17" t="s">
        <v>171</v>
      </c>
      <c r="IE43" s="18"/>
      <c r="IF43" s="18"/>
      <c r="IG43" s="18"/>
      <c r="IH43" s="18"/>
      <c r="II43" s="18"/>
    </row>
    <row r="44" spans="1:243" s="17" customFormat="1" ht="14.25">
      <c r="A44" s="48">
        <v>32</v>
      </c>
      <c r="B44" s="49" t="s">
        <v>89</v>
      </c>
      <c r="C44" s="50" t="s">
        <v>172</v>
      </c>
      <c r="D44" s="51">
        <v>1</v>
      </c>
      <c r="E44" s="51" t="s">
        <v>142</v>
      </c>
      <c r="F44" s="51">
        <v>228.23</v>
      </c>
      <c r="G44" s="52"/>
      <c r="H44" s="52"/>
      <c r="I44" s="53" t="s">
        <v>34</v>
      </c>
      <c r="J44" s="54">
        <f t="shared" si="0"/>
        <v>1</v>
      </c>
      <c r="K44" s="52" t="s">
        <v>35</v>
      </c>
      <c r="L44" s="52" t="s">
        <v>4</v>
      </c>
      <c r="M44" s="55"/>
      <c r="N44" s="52"/>
      <c r="O44" s="52"/>
      <c r="P44" s="56"/>
      <c r="Q44" s="52"/>
      <c r="R44" s="52"/>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3">
        <f t="shared" si="1"/>
        <v>228</v>
      </c>
      <c r="BB44" s="57">
        <f t="shared" si="2"/>
        <v>228</v>
      </c>
      <c r="BC44" s="58" t="str">
        <f t="shared" si="3"/>
        <v>INR  Two Hundred &amp; Twenty Eight  Only</v>
      </c>
      <c r="IA44" s="17">
        <v>32</v>
      </c>
      <c r="IB44" s="17" t="s">
        <v>89</v>
      </c>
      <c r="IC44" s="17" t="s">
        <v>172</v>
      </c>
      <c r="ID44" s="17">
        <v>1</v>
      </c>
      <c r="IE44" s="18" t="s">
        <v>142</v>
      </c>
      <c r="IF44" s="18"/>
      <c r="IG44" s="18"/>
      <c r="IH44" s="18"/>
      <c r="II44" s="18"/>
    </row>
    <row r="45" spans="1:243" s="17" customFormat="1" ht="344.25">
      <c r="A45" s="48">
        <v>33</v>
      </c>
      <c r="B45" s="49" t="s">
        <v>90</v>
      </c>
      <c r="C45" s="50" t="s">
        <v>173</v>
      </c>
      <c r="D45" s="60"/>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2"/>
      <c r="IA45" s="17">
        <v>33</v>
      </c>
      <c r="IB45" s="17" t="s">
        <v>90</v>
      </c>
      <c r="IC45" s="17" t="s">
        <v>173</v>
      </c>
      <c r="IE45" s="18"/>
      <c r="IF45" s="18"/>
      <c r="IG45" s="18"/>
      <c r="IH45" s="18"/>
      <c r="II45" s="18"/>
    </row>
    <row r="46" spans="1:243" s="17" customFormat="1" ht="38.25">
      <c r="A46" s="48">
        <v>34</v>
      </c>
      <c r="B46" s="49" t="s">
        <v>91</v>
      </c>
      <c r="C46" s="50" t="s">
        <v>174</v>
      </c>
      <c r="D46" s="51">
        <v>18.72</v>
      </c>
      <c r="E46" s="51" t="s">
        <v>46</v>
      </c>
      <c r="F46" s="51">
        <v>1576.19</v>
      </c>
      <c r="G46" s="52"/>
      <c r="H46" s="52"/>
      <c r="I46" s="53" t="s">
        <v>34</v>
      </c>
      <c r="J46" s="54">
        <f t="shared" si="0"/>
        <v>1</v>
      </c>
      <c r="K46" s="52" t="s">
        <v>35</v>
      </c>
      <c r="L46" s="52" t="s">
        <v>4</v>
      </c>
      <c r="M46" s="55"/>
      <c r="N46" s="52"/>
      <c r="O46" s="52"/>
      <c r="P46" s="56"/>
      <c r="Q46" s="52"/>
      <c r="R46" s="52"/>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3">
        <f t="shared" si="1"/>
        <v>29506</v>
      </c>
      <c r="BB46" s="57">
        <f t="shared" si="2"/>
        <v>29506</v>
      </c>
      <c r="BC46" s="58" t="str">
        <f t="shared" si="3"/>
        <v>INR  Twenty Nine Thousand Five Hundred &amp; Six  Only</v>
      </c>
      <c r="IA46" s="17">
        <v>34</v>
      </c>
      <c r="IB46" s="17" t="s">
        <v>91</v>
      </c>
      <c r="IC46" s="17" t="s">
        <v>174</v>
      </c>
      <c r="ID46" s="17">
        <v>18.72</v>
      </c>
      <c r="IE46" s="18" t="s">
        <v>46</v>
      </c>
      <c r="IF46" s="18"/>
      <c r="IG46" s="18"/>
      <c r="IH46" s="18"/>
      <c r="II46" s="18"/>
    </row>
    <row r="47" spans="1:243" s="17" customFormat="1" ht="63.75">
      <c r="A47" s="48">
        <v>35</v>
      </c>
      <c r="B47" s="49" t="s">
        <v>92</v>
      </c>
      <c r="C47" s="50" t="s">
        <v>175</v>
      </c>
      <c r="D47" s="60"/>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2"/>
      <c r="IA47" s="17">
        <v>35</v>
      </c>
      <c r="IB47" s="17" t="s">
        <v>92</v>
      </c>
      <c r="IC47" s="17" t="s">
        <v>175</v>
      </c>
      <c r="IE47" s="18"/>
      <c r="IF47" s="18"/>
      <c r="IG47" s="18"/>
      <c r="IH47" s="18"/>
      <c r="II47" s="18"/>
    </row>
    <row r="48" spans="1:243" s="17" customFormat="1" ht="25.5">
      <c r="A48" s="48">
        <v>36</v>
      </c>
      <c r="B48" s="49" t="s">
        <v>93</v>
      </c>
      <c r="C48" s="50" t="s">
        <v>176</v>
      </c>
      <c r="D48" s="51">
        <v>6.3</v>
      </c>
      <c r="E48" s="51" t="s">
        <v>46</v>
      </c>
      <c r="F48" s="51">
        <v>780.84</v>
      </c>
      <c r="G48" s="52"/>
      <c r="H48" s="52"/>
      <c r="I48" s="53" t="s">
        <v>34</v>
      </c>
      <c r="J48" s="54">
        <f t="shared" si="0"/>
        <v>1</v>
      </c>
      <c r="K48" s="52" t="s">
        <v>35</v>
      </c>
      <c r="L48" s="52" t="s">
        <v>4</v>
      </c>
      <c r="M48" s="55"/>
      <c r="N48" s="52"/>
      <c r="O48" s="52"/>
      <c r="P48" s="56"/>
      <c r="Q48" s="52"/>
      <c r="R48" s="52"/>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3">
        <f t="shared" si="1"/>
        <v>4919</v>
      </c>
      <c r="BB48" s="57">
        <f t="shared" si="2"/>
        <v>4919</v>
      </c>
      <c r="BC48" s="58" t="str">
        <f t="shared" si="3"/>
        <v>INR  Four Thousand Nine Hundred &amp; Nineteen  Only</v>
      </c>
      <c r="IA48" s="17">
        <v>36</v>
      </c>
      <c r="IB48" s="17" t="s">
        <v>93</v>
      </c>
      <c r="IC48" s="17" t="s">
        <v>176</v>
      </c>
      <c r="ID48" s="17">
        <v>6.3</v>
      </c>
      <c r="IE48" s="18" t="s">
        <v>46</v>
      </c>
      <c r="IF48" s="18"/>
      <c r="IG48" s="18"/>
      <c r="IH48" s="18"/>
      <c r="II48" s="18"/>
    </row>
    <row r="49" spans="1:243" s="17" customFormat="1" ht="127.5">
      <c r="A49" s="48">
        <v>37</v>
      </c>
      <c r="B49" s="49" t="s">
        <v>94</v>
      </c>
      <c r="C49" s="50" t="s">
        <v>177</v>
      </c>
      <c r="D49" s="51">
        <v>85</v>
      </c>
      <c r="E49" s="51" t="s">
        <v>141</v>
      </c>
      <c r="F49" s="51">
        <v>116.92</v>
      </c>
      <c r="G49" s="52"/>
      <c r="H49" s="52"/>
      <c r="I49" s="53" t="s">
        <v>34</v>
      </c>
      <c r="J49" s="54">
        <f t="shared" si="0"/>
        <v>1</v>
      </c>
      <c r="K49" s="52" t="s">
        <v>35</v>
      </c>
      <c r="L49" s="52" t="s">
        <v>4</v>
      </c>
      <c r="M49" s="55"/>
      <c r="N49" s="52"/>
      <c r="O49" s="52"/>
      <c r="P49" s="56"/>
      <c r="Q49" s="52"/>
      <c r="R49" s="52"/>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3">
        <f t="shared" si="1"/>
        <v>9938</v>
      </c>
      <c r="BB49" s="57">
        <f t="shared" si="2"/>
        <v>9938</v>
      </c>
      <c r="BC49" s="58" t="str">
        <f t="shared" si="3"/>
        <v>INR  Nine Thousand Nine Hundred &amp; Thirty Eight  Only</v>
      </c>
      <c r="IA49" s="17">
        <v>37</v>
      </c>
      <c r="IB49" s="17" t="s">
        <v>94</v>
      </c>
      <c r="IC49" s="17" t="s">
        <v>177</v>
      </c>
      <c r="ID49" s="17">
        <v>85</v>
      </c>
      <c r="IE49" s="18" t="s">
        <v>141</v>
      </c>
      <c r="IF49" s="18"/>
      <c r="IG49" s="18"/>
      <c r="IH49" s="18"/>
      <c r="II49" s="18"/>
    </row>
    <row r="50" spans="1:243" s="17" customFormat="1" ht="14.25">
      <c r="A50" s="48">
        <v>38</v>
      </c>
      <c r="B50" s="49" t="s">
        <v>95</v>
      </c>
      <c r="C50" s="50" t="s">
        <v>178</v>
      </c>
      <c r="D50" s="60"/>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2"/>
      <c r="IA50" s="17">
        <v>38</v>
      </c>
      <c r="IB50" s="17" t="s">
        <v>95</v>
      </c>
      <c r="IC50" s="17" t="s">
        <v>178</v>
      </c>
      <c r="IE50" s="18"/>
      <c r="IF50" s="18"/>
      <c r="IG50" s="18"/>
      <c r="IH50" s="18"/>
      <c r="II50" s="18"/>
    </row>
    <row r="51" spans="1:243" s="17" customFormat="1" ht="38.25">
      <c r="A51" s="48">
        <v>39</v>
      </c>
      <c r="B51" s="49" t="s">
        <v>96</v>
      </c>
      <c r="C51" s="50" t="s">
        <v>179</v>
      </c>
      <c r="D51" s="60"/>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2"/>
      <c r="IA51" s="17">
        <v>39</v>
      </c>
      <c r="IB51" s="17" t="s">
        <v>96</v>
      </c>
      <c r="IC51" s="17" t="s">
        <v>179</v>
      </c>
      <c r="IE51" s="18"/>
      <c r="IF51" s="18"/>
      <c r="IG51" s="18"/>
      <c r="IH51" s="18"/>
      <c r="II51" s="18"/>
    </row>
    <row r="52" spans="1:243" s="17" customFormat="1" ht="25.5">
      <c r="A52" s="48">
        <v>40</v>
      </c>
      <c r="B52" s="49" t="s">
        <v>97</v>
      </c>
      <c r="C52" s="50" t="s">
        <v>180</v>
      </c>
      <c r="D52" s="51">
        <v>3.6</v>
      </c>
      <c r="E52" s="51" t="s">
        <v>141</v>
      </c>
      <c r="F52" s="51">
        <v>124.77</v>
      </c>
      <c r="G52" s="52"/>
      <c r="H52" s="52"/>
      <c r="I52" s="53" t="s">
        <v>34</v>
      </c>
      <c r="J52" s="54">
        <f t="shared" si="0"/>
        <v>1</v>
      </c>
      <c r="K52" s="52" t="s">
        <v>35</v>
      </c>
      <c r="L52" s="52" t="s">
        <v>4</v>
      </c>
      <c r="M52" s="55"/>
      <c r="N52" s="52"/>
      <c r="O52" s="52"/>
      <c r="P52" s="56"/>
      <c r="Q52" s="52"/>
      <c r="R52" s="52"/>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3">
        <f t="shared" si="1"/>
        <v>449</v>
      </c>
      <c r="BB52" s="57">
        <f t="shared" si="2"/>
        <v>449</v>
      </c>
      <c r="BC52" s="58" t="str">
        <f t="shared" si="3"/>
        <v>INR  Four Hundred &amp; Forty Nine  Only</v>
      </c>
      <c r="IA52" s="17">
        <v>40</v>
      </c>
      <c r="IB52" s="17" t="s">
        <v>97</v>
      </c>
      <c r="IC52" s="17" t="s">
        <v>180</v>
      </c>
      <c r="ID52" s="17">
        <v>3.6</v>
      </c>
      <c r="IE52" s="18" t="s">
        <v>141</v>
      </c>
      <c r="IF52" s="18"/>
      <c r="IG52" s="18"/>
      <c r="IH52" s="18"/>
      <c r="II52" s="18"/>
    </row>
    <row r="53" spans="1:243" s="17" customFormat="1" ht="76.5">
      <c r="A53" s="48">
        <v>41</v>
      </c>
      <c r="B53" s="49" t="s">
        <v>98</v>
      </c>
      <c r="C53" s="50" t="s">
        <v>181</v>
      </c>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2"/>
      <c r="IA53" s="17">
        <v>41</v>
      </c>
      <c r="IB53" s="17" t="s">
        <v>98</v>
      </c>
      <c r="IC53" s="17" t="s">
        <v>181</v>
      </c>
      <c r="IE53" s="18"/>
      <c r="IF53" s="18"/>
      <c r="IG53" s="18"/>
      <c r="IH53" s="18"/>
      <c r="II53" s="18"/>
    </row>
    <row r="54" spans="1:243" s="17" customFormat="1" ht="25.5">
      <c r="A54" s="48">
        <v>42</v>
      </c>
      <c r="B54" s="49" t="s">
        <v>99</v>
      </c>
      <c r="C54" s="50" t="s">
        <v>182</v>
      </c>
      <c r="D54" s="51">
        <v>16</v>
      </c>
      <c r="E54" s="51" t="s">
        <v>142</v>
      </c>
      <c r="F54" s="51">
        <v>97.94</v>
      </c>
      <c r="G54" s="52"/>
      <c r="H54" s="52"/>
      <c r="I54" s="53" t="s">
        <v>34</v>
      </c>
      <c r="J54" s="54">
        <f t="shared" si="0"/>
        <v>1</v>
      </c>
      <c r="K54" s="52" t="s">
        <v>35</v>
      </c>
      <c r="L54" s="52" t="s">
        <v>4</v>
      </c>
      <c r="M54" s="55"/>
      <c r="N54" s="52"/>
      <c r="O54" s="52"/>
      <c r="P54" s="56"/>
      <c r="Q54" s="52"/>
      <c r="R54" s="52"/>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3">
        <f t="shared" si="1"/>
        <v>1567</v>
      </c>
      <c r="BB54" s="57">
        <f t="shared" si="2"/>
        <v>1567</v>
      </c>
      <c r="BC54" s="58" t="str">
        <f t="shared" si="3"/>
        <v>INR  One Thousand Five Hundred &amp; Sixty Seven  Only</v>
      </c>
      <c r="IA54" s="17">
        <v>42</v>
      </c>
      <c r="IB54" s="17" t="s">
        <v>99</v>
      </c>
      <c r="IC54" s="17" t="s">
        <v>182</v>
      </c>
      <c r="ID54" s="17">
        <v>16</v>
      </c>
      <c r="IE54" s="18" t="s">
        <v>142</v>
      </c>
      <c r="IF54" s="18"/>
      <c r="IG54" s="18"/>
      <c r="IH54" s="18"/>
      <c r="II54" s="18"/>
    </row>
    <row r="55" spans="1:243" s="17" customFormat="1" ht="25.5">
      <c r="A55" s="48">
        <v>43</v>
      </c>
      <c r="B55" s="49" t="s">
        <v>100</v>
      </c>
      <c r="C55" s="50" t="s">
        <v>183</v>
      </c>
      <c r="D55" s="60"/>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2"/>
      <c r="IA55" s="17">
        <v>43</v>
      </c>
      <c r="IB55" s="17" t="s">
        <v>100</v>
      </c>
      <c r="IC55" s="17" t="s">
        <v>183</v>
      </c>
      <c r="IE55" s="18"/>
      <c r="IF55" s="18"/>
      <c r="IG55" s="18"/>
      <c r="IH55" s="18"/>
      <c r="II55" s="18"/>
    </row>
    <row r="56" spans="1:243" s="17" customFormat="1" ht="14.25">
      <c r="A56" s="48">
        <v>44</v>
      </c>
      <c r="B56" s="49" t="s">
        <v>101</v>
      </c>
      <c r="C56" s="50" t="s">
        <v>184</v>
      </c>
      <c r="D56" s="51">
        <v>0.15</v>
      </c>
      <c r="E56" s="51" t="s">
        <v>46</v>
      </c>
      <c r="F56" s="51">
        <v>1090.31</v>
      </c>
      <c r="G56" s="52"/>
      <c r="H56" s="52"/>
      <c r="I56" s="53" t="s">
        <v>34</v>
      </c>
      <c r="J56" s="54">
        <f t="shared" si="0"/>
        <v>1</v>
      </c>
      <c r="K56" s="52" t="s">
        <v>35</v>
      </c>
      <c r="L56" s="52" t="s">
        <v>4</v>
      </c>
      <c r="M56" s="55"/>
      <c r="N56" s="52"/>
      <c r="O56" s="52"/>
      <c r="P56" s="56"/>
      <c r="Q56" s="52"/>
      <c r="R56" s="52"/>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3">
        <f t="shared" si="1"/>
        <v>164</v>
      </c>
      <c r="BB56" s="57">
        <f t="shared" si="2"/>
        <v>164</v>
      </c>
      <c r="BC56" s="58" t="str">
        <f t="shared" si="3"/>
        <v>INR  One Hundred &amp; Sixty Four  Only</v>
      </c>
      <c r="IA56" s="17">
        <v>44</v>
      </c>
      <c r="IB56" s="17" t="s">
        <v>101</v>
      </c>
      <c r="IC56" s="17" t="s">
        <v>184</v>
      </c>
      <c r="ID56" s="17">
        <v>0.15</v>
      </c>
      <c r="IE56" s="18" t="s">
        <v>46</v>
      </c>
      <c r="IF56" s="18"/>
      <c r="IG56" s="18"/>
      <c r="IH56" s="18"/>
      <c r="II56" s="18"/>
    </row>
    <row r="57" spans="1:243" s="17" customFormat="1" ht="14.25">
      <c r="A57" s="48">
        <v>45</v>
      </c>
      <c r="B57" s="49" t="s">
        <v>57</v>
      </c>
      <c r="C57" s="50" t="s">
        <v>185</v>
      </c>
      <c r="D57" s="60"/>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2"/>
      <c r="IA57" s="17">
        <v>45</v>
      </c>
      <c r="IB57" s="17" t="s">
        <v>57</v>
      </c>
      <c r="IC57" s="17" t="s">
        <v>185</v>
      </c>
      <c r="IE57" s="18"/>
      <c r="IF57" s="18"/>
      <c r="IG57" s="18"/>
      <c r="IH57" s="18"/>
      <c r="II57" s="18"/>
    </row>
    <row r="58" spans="1:243" s="17" customFormat="1" ht="63.75">
      <c r="A58" s="48">
        <v>46</v>
      </c>
      <c r="B58" s="49" t="s">
        <v>102</v>
      </c>
      <c r="C58" s="50" t="s">
        <v>186</v>
      </c>
      <c r="D58" s="60"/>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2"/>
      <c r="IA58" s="17">
        <v>46</v>
      </c>
      <c r="IB58" s="17" t="s">
        <v>102</v>
      </c>
      <c r="IC58" s="17" t="s">
        <v>186</v>
      </c>
      <c r="IE58" s="18"/>
      <c r="IF58" s="18"/>
      <c r="IG58" s="18"/>
      <c r="IH58" s="18"/>
      <c r="II58" s="18"/>
    </row>
    <row r="59" spans="1:243" s="17" customFormat="1" ht="14.25">
      <c r="A59" s="48">
        <v>47</v>
      </c>
      <c r="B59" s="49" t="s">
        <v>103</v>
      </c>
      <c r="C59" s="50" t="s">
        <v>187</v>
      </c>
      <c r="D59" s="51">
        <v>0.5</v>
      </c>
      <c r="E59" s="51" t="s">
        <v>46</v>
      </c>
      <c r="F59" s="51">
        <v>1496.36</v>
      </c>
      <c r="G59" s="52"/>
      <c r="H59" s="52"/>
      <c r="I59" s="53" t="s">
        <v>34</v>
      </c>
      <c r="J59" s="54">
        <f t="shared" si="0"/>
        <v>1</v>
      </c>
      <c r="K59" s="52" t="s">
        <v>35</v>
      </c>
      <c r="L59" s="52" t="s">
        <v>4</v>
      </c>
      <c r="M59" s="55"/>
      <c r="N59" s="52"/>
      <c r="O59" s="52"/>
      <c r="P59" s="56"/>
      <c r="Q59" s="52"/>
      <c r="R59" s="52"/>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3">
        <f t="shared" si="1"/>
        <v>748</v>
      </c>
      <c r="BB59" s="57">
        <f t="shared" si="2"/>
        <v>748</v>
      </c>
      <c r="BC59" s="58" t="str">
        <f t="shared" si="3"/>
        <v>INR  Seven Hundred &amp; Forty Eight  Only</v>
      </c>
      <c r="IA59" s="17">
        <v>47</v>
      </c>
      <c r="IB59" s="17" t="s">
        <v>103</v>
      </c>
      <c r="IC59" s="17" t="s">
        <v>187</v>
      </c>
      <c r="ID59" s="17">
        <v>0.5</v>
      </c>
      <c r="IE59" s="18" t="s">
        <v>46</v>
      </c>
      <c r="IF59" s="18"/>
      <c r="IG59" s="18"/>
      <c r="IH59" s="18"/>
      <c r="II59" s="18"/>
    </row>
    <row r="60" spans="1:243" s="17" customFormat="1" ht="63.75">
      <c r="A60" s="48">
        <v>48</v>
      </c>
      <c r="B60" s="49" t="s">
        <v>104</v>
      </c>
      <c r="C60" s="50" t="s">
        <v>188</v>
      </c>
      <c r="D60" s="60"/>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2"/>
      <c r="IA60" s="17">
        <v>48</v>
      </c>
      <c r="IB60" s="17" t="s">
        <v>104</v>
      </c>
      <c r="IC60" s="17" t="s">
        <v>188</v>
      </c>
      <c r="IE60" s="18"/>
      <c r="IF60" s="18"/>
      <c r="IG60" s="18"/>
      <c r="IH60" s="18"/>
      <c r="II60" s="18"/>
    </row>
    <row r="61" spans="1:243" s="17" customFormat="1" ht="25.5">
      <c r="A61" s="48">
        <v>49</v>
      </c>
      <c r="B61" s="49" t="s">
        <v>105</v>
      </c>
      <c r="C61" s="50" t="s">
        <v>189</v>
      </c>
      <c r="D61" s="51">
        <v>120</v>
      </c>
      <c r="E61" s="51" t="s">
        <v>46</v>
      </c>
      <c r="F61" s="51">
        <v>226.79</v>
      </c>
      <c r="G61" s="52"/>
      <c r="H61" s="52"/>
      <c r="I61" s="53" t="s">
        <v>34</v>
      </c>
      <c r="J61" s="54">
        <f t="shared" si="0"/>
        <v>1</v>
      </c>
      <c r="K61" s="52" t="s">
        <v>35</v>
      </c>
      <c r="L61" s="52" t="s">
        <v>4</v>
      </c>
      <c r="M61" s="55"/>
      <c r="N61" s="52"/>
      <c r="O61" s="52"/>
      <c r="P61" s="56"/>
      <c r="Q61" s="52"/>
      <c r="R61" s="52"/>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3">
        <f t="shared" si="1"/>
        <v>27215</v>
      </c>
      <c r="BB61" s="57">
        <f t="shared" si="2"/>
        <v>27215</v>
      </c>
      <c r="BC61" s="58" t="str">
        <f t="shared" si="3"/>
        <v>INR  Twenty Seven Thousand Two Hundred &amp; Fifteen  Only</v>
      </c>
      <c r="IA61" s="17">
        <v>49</v>
      </c>
      <c r="IB61" s="17" t="s">
        <v>105</v>
      </c>
      <c r="IC61" s="17" t="s">
        <v>189</v>
      </c>
      <c r="ID61" s="17">
        <v>120</v>
      </c>
      <c r="IE61" s="18" t="s">
        <v>46</v>
      </c>
      <c r="IF61" s="18"/>
      <c r="IG61" s="18"/>
      <c r="IH61" s="18"/>
      <c r="II61" s="18"/>
    </row>
    <row r="62" spans="1:243" s="17" customFormat="1" ht="14.25">
      <c r="A62" s="48">
        <v>50</v>
      </c>
      <c r="B62" s="49" t="s">
        <v>106</v>
      </c>
      <c r="C62" s="50" t="s">
        <v>190</v>
      </c>
      <c r="D62" s="60"/>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2"/>
      <c r="IA62" s="17">
        <v>50</v>
      </c>
      <c r="IB62" s="17" t="s">
        <v>106</v>
      </c>
      <c r="IC62" s="17" t="s">
        <v>190</v>
      </c>
      <c r="IE62" s="18"/>
      <c r="IF62" s="18"/>
      <c r="IG62" s="18"/>
      <c r="IH62" s="18"/>
      <c r="II62" s="18"/>
    </row>
    <row r="63" spans="1:243" s="17" customFormat="1" ht="76.5">
      <c r="A63" s="48">
        <v>51</v>
      </c>
      <c r="B63" s="49" t="s">
        <v>107</v>
      </c>
      <c r="C63" s="50" t="s">
        <v>191</v>
      </c>
      <c r="D63" s="51">
        <v>18.72</v>
      </c>
      <c r="E63" s="51" t="s">
        <v>46</v>
      </c>
      <c r="F63" s="51">
        <v>269.49</v>
      </c>
      <c r="G63" s="52"/>
      <c r="H63" s="52"/>
      <c r="I63" s="53" t="s">
        <v>34</v>
      </c>
      <c r="J63" s="54">
        <f t="shared" si="0"/>
        <v>1</v>
      </c>
      <c r="K63" s="52" t="s">
        <v>35</v>
      </c>
      <c r="L63" s="52" t="s">
        <v>4</v>
      </c>
      <c r="M63" s="55"/>
      <c r="N63" s="52"/>
      <c r="O63" s="52"/>
      <c r="P63" s="56"/>
      <c r="Q63" s="52"/>
      <c r="R63" s="52"/>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3">
        <f t="shared" si="1"/>
        <v>5045</v>
      </c>
      <c r="BB63" s="57">
        <f t="shared" si="2"/>
        <v>5045</v>
      </c>
      <c r="BC63" s="58" t="str">
        <f t="shared" si="3"/>
        <v>INR  Five Thousand  &amp;Forty Five  Only</v>
      </c>
      <c r="IA63" s="17">
        <v>51</v>
      </c>
      <c r="IB63" s="17" t="s">
        <v>107</v>
      </c>
      <c r="IC63" s="17" t="s">
        <v>191</v>
      </c>
      <c r="ID63" s="17">
        <v>18.72</v>
      </c>
      <c r="IE63" s="18" t="s">
        <v>46</v>
      </c>
      <c r="IF63" s="18"/>
      <c r="IG63" s="18"/>
      <c r="IH63" s="18"/>
      <c r="II63" s="18"/>
    </row>
    <row r="64" spans="1:243" s="17" customFormat="1" ht="14.25">
      <c r="A64" s="48">
        <v>52</v>
      </c>
      <c r="B64" s="49" t="s">
        <v>47</v>
      </c>
      <c r="C64" s="50" t="s">
        <v>192</v>
      </c>
      <c r="D64" s="60"/>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2"/>
      <c r="IA64" s="17">
        <v>52</v>
      </c>
      <c r="IB64" s="17" t="s">
        <v>47</v>
      </c>
      <c r="IC64" s="17" t="s">
        <v>192</v>
      </c>
      <c r="IE64" s="18"/>
      <c r="IF64" s="18"/>
      <c r="IG64" s="18"/>
      <c r="IH64" s="18"/>
      <c r="II64" s="18"/>
    </row>
    <row r="65" spans="1:243" s="17" customFormat="1" ht="14.25">
      <c r="A65" s="48">
        <v>53</v>
      </c>
      <c r="B65" s="49" t="s">
        <v>108</v>
      </c>
      <c r="C65" s="50" t="s">
        <v>193</v>
      </c>
      <c r="D65" s="60"/>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2"/>
      <c r="IA65" s="17">
        <v>53</v>
      </c>
      <c r="IB65" s="17" t="s">
        <v>108</v>
      </c>
      <c r="IC65" s="17" t="s">
        <v>193</v>
      </c>
      <c r="IE65" s="18"/>
      <c r="IF65" s="18"/>
      <c r="IG65" s="18"/>
      <c r="IH65" s="18"/>
      <c r="II65" s="18"/>
    </row>
    <row r="66" spans="1:243" s="17" customFormat="1" ht="14.25">
      <c r="A66" s="48">
        <v>54</v>
      </c>
      <c r="B66" s="49" t="s">
        <v>109</v>
      </c>
      <c r="C66" s="50" t="s">
        <v>194</v>
      </c>
      <c r="D66" s="51">
        <v>3.36</v>
      </c>
      <c r="E66" s="51" t="s">
        <v>46</v>
      </c>
      <c r="F66" s="51">
        <v>258.09</v>
      </c>
      <c r="G66" s="52"/>
      <c r="H66" s="52"/>
      <c r="I66" s="53" t="s">
        <v>34</v>
      </c>
      <c r="J66" s="54">
        <f t="shared" si="0"/>
        <v>1</v>
      </c>
      <c r="K66" s="52" t="s">
        <v>35</v>
      </c>
      <c r="L66" s="52" t="s">
        <v>4</v>
      </c>
      <c r="M66" s="55"/>
      <c r="N66" s="52"/>
      <c r="O66" s="52"/>
      <c r="P66" s="56"/>
      <c r="Q66" s="52"/>
      <c r="R66" s="52"/>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3">
        <f t="shared" si="1"/>
        <v>867</v>
      </c>
      <c r="BB66" s="57">
        <f t="shared" si="2"/>
        <v>867</v>
      </c>
      <c r="BC66" s="58" t="str">
        <f t="shared" si="3"/>
        <v>INR  Eight Hundred &amp; Sixty Seven  Only</v>
      </c>
      <c r="IA66" s="17">
        <v>54</v>
      </c>
      <c r="IB66" s="17" t="s">
        <v>109</v>
      </c>
      <c r="IC66" s="17" t="s">
        <v>194</v>
      </c>
      <c r="ID66" s="17">
        <v>3.36</v>
      </c>
      <c r="IE66" s="18" t="s">
        <v>46</v>
      </c>
      <c r="IF66" s="18"/>
      <c r="IG66" s="18"/>
      <c r="IH66" s="18"/>
      <c r="II66" s="18"/>
    </row>
    <row r="67" spans="1:243" s="17" customFormat="1" ht="14.25">
      <c r="A67" s="48">
        <v>55</v>
      </c>
      <c r="B67" s="49" t="s">
        <v>110</v>
      </c>
      <c r="C67" s="50" t="s">
        <v>195</v>
      </c>
      <c r="D67" s="60"/>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2"/>
      <c r="IA67" s="17">
        <v>55</v>
      </c>
      <c r="IB67" s="17" t="s">
        <v>110</v>
      </c>
      <c r="IC67" s="17" t="s">
        <v>195</v>
      </c>
      <c r="IE67" s="18"/>
      <c r="IF67" s="18"/>
      <c r="IG67" s="18"/>
      <c r="IH67" s="18"/>
      <c r="II67" s="18"/>
    </row>
    <row r="68" spans="1:243" s="17" customFormat="1" ht="14.25">
      <c r="A68" s="48">
        <v>56</v>
      </c>
      <c r="B68" s="49" t="s">
        <v>111</v>
      </c>
      <c r="C68" s="50" t="s">
        <v>196</v>
      </c>
      <c r="D68" s="51">
        <v>3.37</v>
      </c>
      <c r="E68" s="51" t="s">
        <v>46</v>
      </c>
      <c r="F68" s="51">
        <v>221.88</v>
      </c>
      <c r="G68" s="52"/>
      <c r="H68" s="52"/>
      <c r="I68" s="53" t="s">
        <v>34</v>
      </c>
      <c r="J68" s="54">
        <f t="shared" si="0"/>
        <v>1</v>
      </c>
      <c r="K68" s="52" t="s">
        <v>35</v>
      </c>
      <c r="L68" s="52" t="s">
        <v>4</v>
      </c>
      <c r="M68" s="55"/>
      <c r="N68" s="52"/>
      <c r="O68" s="52"/>
      <c r="P68" s="56"/>
      <c r="Q68" s="52"/>
      <c r="R68" s="52"/>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3">
        <f t="shared" si="1"/>
        <v>748</v>
      </c>
      <c r="BB68" s="57">
        <f t="shared" si="2"/>
        <v>748</v>
      </c>
      <c r="BC68" s="58" t="str">
        <f t="shared" si="3"/>
        <v>INR  Seven Hundred &amp; Forty Eight  Only</v>
      </c>
      <c r="IA68" s="17">
        <v>56</v>
      </c>
      <c r="IB68" s="17" t="s">
        <v>111</v>
      </c>
      <c r="IC68" s="17" t="s">
        <v>196</v>
      </c>
      <c r="ID68" s="17">
        <v>3.37</v>
      </c>
      <c r="IE68" s="18" t="s">
        <v>46</v>
      </c>
      <c r="IF68" s="18"/>
      <c r="IG68" s="18"/>
      <c r="IH68" s="18"/>
      <c r="II68" s="18"/>
    </row>
    <row r="69" spans="1:243" s="17" customFormat="1" ht="51">
      <c r="A69" s="48">
        <v>57</v>
      </c>
      <c r="B69" s="49" t="s">
        <v>112</v>
      </c>
      <c r="C69" s="50" t="s">
        <v>197</v>
      </c>
      <c r="D69" s="60"/>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2"/>
      <c r="IA69" s="17">
        <v>57</v>
      </c>
      <c r="IB69" s="17" t="s">
        <v>112</v>
      </c>
      <c r="IC69" s="17" t="s">
        <v>197</v>
      </c>
      <c r="IE69" s="18"/>
      <c r="IF69" s="18"/>
      <c r="IG69" s="18"/>
      <c r="IH69" s="18"/>
      <c r="II69" s="18"/>
    </row>
    <row r="70" spans="1:243" s="17" customFormat="1" ht="25.5">
      <c r="A70" s="48">
        <v>58</v>
      </c>
      <c r="B70" s="49" t="s">
        <v>113</v>
      </c>
      <c r="C70" s="50" t="s">
        <v>198</v>
      </c>
      <c r="D70" s="51">
        <v>107</v>
      </c>
      <c r="E70" s="51" t="s">
        <v>46</v>
      </c>
      <c r="F70" s="51">
        <v>81.32</v>
      </c>
      <c r="G70" s="52"/>
      <c r="H70" s="52"/>
      <c r="I70" s="53" t="s">
        <v>34</v>
      </c>
      <c r="J70" s="54">
        <f t="shared" si="0"/>
        <v>1</v>
      </c>
      <c r="K70" s="52" t="s">
        <v>35</v>
      </c>
      <c r="L70" s="52" t="s">
        <v>4</v>
      </c>
      <c r="M70" s="55"/>
      <c r="N70" s="52"/>
      <c r="O70" s="52"/>
      <c r="P70" s="56"/>
      <c r="Q70" s="52"/>
      <c r="R70" s="52"/>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3">
        <f t="shared" si="1"/>
        <v>8701</v>
      </c>
      <c r="BB70" s="57">
        <f t="shared" si="2"/>
        <v>8701</v>
      </c>
      <c r="BC70" s="58" t="str">
        <f t="shared" si="3"/>
        <v>INR  Eight Thousand Seven Hundred &amp; One  Only</v>
      </c>
      <c r="IA70" s="17">
        <v>58</v>
      </c>
      <c r="IB70" s="17" t="s">
        <v>113</v>
      </c>
      <c r="IC70" s="17" t="s">
        <v>198</v>
      </c>
      <c r="ID70" s="17">
        <v>107</v>
      </c>
      <c r="IE70" s="18" t="s">
        <v>46</v>
      </c>
      <c r="IF70" s="18"/>
      <c r="IG70" s="18"/>
      <c r="IH70" s="18"/>
      <c r="II70" s="18"/>
    </row>
    <row r="71" spans="1:243" s="17" customFormat="1" ht="51">
      <c r="A71" s="48">
        <v>59</v>
      </c>
      <c r="B71" s="49" t="s">
        <v>58</v>
      </c>
      <c r="C71" s="50" t="s">
        <v>199</v>
      </c>
      <c r="D71" s="51">
        <v>107</v>
      </c>
      <c r="E71" s="51" t="s">
        <v>46</v>
      </c>
      <c r="F71" s="51">
        <v>108.59</v>
      </c>
      <c r="G71" s="52"/>
      <c r="H71" s="52"/>
      <c r="I71" s="53" t="s">
        <v>34</v>
      </c>
      <c r="J71" s="54">
        <f t="shared" si="0"/>
        <v>1</v>
      </c>
      <c r="K71" s="52" t="s">
        <v>35</v>
      </c>
      <c r="L71" s="52" t="s">
        <v>4</v>
      </c>
      <c r="M71" s="55"/>
      <c r="N71" s="52"/>
      <c r="O71" s="52"/>
      <c r="P71" s="56"/>
      <c r="Q71" s="52"/>
      <c r="R71" s="52"/>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3">
        <f t="shared" si="1"/>
        <v>11619</v>
      </c>
      <c r="BB71" s="57">
        <f t="shared" si="2"/>
        <v>11619</v>
      </c>
      <c r="BC71" s="58" t="str">
        <f t="shared" si="3"/>
        <v>INR  Eleven Thousand Six Hundred &amp; Nineteen  Only</v>
      </c>
      <c r="IA71" s="17">
        <v>59</v>
      </c>
      <c r="IB71" s="17" t="s">
        <v>58</v>
      </c>
      <c r="IC71" s="17" t="s">
        <v>199</v>
      </c>
      <c r="ID71" s="17">
        <v>107</v>
      </c>
      <c r="IE71" s="18" t="s">
        <v>46</v>
      </c>
      <c r="IF71" s="18"/>
      <c r="IG71" s="18"/>
      <c r="IH71" s="18"/>
      <c r="II71" s="18"/>
    </row>
    <row r="72" spans="1:243" s="17" customFormat="1" ht="25.5">
      <c r="A72" s="48">
        <v>60</v>
      </c>
      <c r="B72" s="49" t="s">
        <v>114</v>
      </c>
      <c r="C72" s="50" t="s">
        <v>200</v>
      </c>
      <c r="D72" s="60"/>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2"/>
      <c r="IA72" s="17">
        <v>60</v>
      </c>
      <c r="IB72" s="17" t="s">
        <v>114</v>
      </c>
      <c r="IC72" s="17" t="s">
        <v>200</v>
      </c>
      <c r="IE72" s="18"/>
      <c r="IF72" s="18"/>
      <c r="IG72" s="18"/>
      <c r="IH72" s="18"/>
      <c r="II72" s="18"/>
    </row>
    <row r="73" spans="1:243" s="17" customFormat="1" ht="25.5">
      <c r="A73" s="48">
        <v>61</v>
      </c>
      <c r="B73" s="49" t="s">
        <v>109</v>
      </c>
      <c r="C73" s="50" t="s">
        <v>201</v>
      </c>
      <c r="D73" s="51">
        <v>92</v>
      </c>
      <c r="E73" s="51" t="s">
        <v>46</v>
      </c>
      <c r="F73" s="51">
        <v>297.33</v>
      </c>
      <c r="G73" s="52"/>
      <c r="H73" s="52"/>
      <c r="I73" s="53" t="s">
        <v>34</v>
      </c>
      <c r="J73" s="54">
        <f t="shared" si="0"/>
        <v>1</v>
      </c>
      <c r="K73" s="52" t="s">
        <v>35</v>
      </c>
      <c r="L73" s="52" t="s">
        <v>4</v>
      </c>
      <c r="M73" s="55"/>
      <c r="N73" s="52"/>
      <c r="O73" s="52"/>
      <c r="P73" s="56"/>
      <c r="Q73" s="52"/>
      <c r="R73" s="52"/>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3">
        <f t="shared" si="1"/>
        <v>27354</v>
      </c>
      <c r="BB73" s="57">
        <f t="shared" si="2"/>
        <v>27354</v>
      </c>
      <c r="BC73" s="58" t="str">
        <f t="shared" si="3"/>
        <v>INR  Twenty Seven Thousand Three Hundred &amp; Fifty Four  Only</v>
      </c>
      <c r="IA73" s="17">
        <v>61</v>
      </c>
      <c r="IB73" s="17" t="s">
        <v>109</v>
      </c>
      <c r="IC73" s="17" t="s">
        <v>201</v>
      </c>
      <c r="ID73" s="17">
        <v>92</v>
      </c>
      <c r="IE73" s="18" t="s">
        <v>46</v>
      </c>
      <c r="IF73" s="18"/>
      <c r="IG73" s="18"/>
      <c r="IH73" s="18"/>
      <c r="II73" s="18"/>
    </row>
    <row r="74" spans="1:243" s="17" customFormat="1" ht="38.25">
      <c r="A74" s="48">
        <v>62</v>
      </c>
      <c r="B74" s="49" t="s">
        <v>115</v>
      </c>
      <c r="C74" s="50" t="s">
        <v>202</v>
      </c>
      <c r="D74" s="51">
        <v>60</v>
      </c>
      <c r="E74" s="51" t="s">
        <v>46</v>
      </c>
      <c r="F74" s="51">
        <v>382.55</v>
      </c>
      <c r="G74" s="52"/>
      <c r="H74" s="52"/>
      <c r="I74" s="53" t="s">
        <v>34</v>
      </c>
      <c r="J74" s="54">
        <f t="shared" si="0"/>
        <v>1</v>
      </c>
      <c r="K74" s="52" t="s">
        <v>35</v>
      </c>
      <c r="L74" s="52" t="s">
        <v>4</v>
      </c>
      <c r="M74" s="55"/>
      <c r="N74" s="52"/>
      <c r="O74" s="52"/>
      <c r="P74" s="56"/>
      <c r="Q74" s="52"/>
      <c r="R74" s="52"/>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3">
        <f t="shared" si="1"/>
        <v>22953</v>
      </c>
      <c r="BB74" s="57">
        <f t="shared" si="2"/>
        <v>22953</v>
      </c>
      <c r="BC74" s="58" t="str">
        <f t="shared" si="3"/>
        <v>INR  Twenty Two Thousand Nine Hundred &amp; Fifty Three  Only</v>
      </c>
      <c r="IA74" s="17">
        <v>62</v>
      </c>
      <c r="IB74" s="17" t="s">
        <v>115</v>
      </c>
      <c r="IC74" s="17" t="s">
        <v>202</v>
      </c>
      <c r="ID74" s="17">
        <v>60</v>
      </c>
      <c r="IE74" s="18" t="s">
        <v>46</v>
      </c>
      <c r="IF74" s="18"/>
      <c r="IG74" s="18"/>
      <c r="IH74" s="18"/>
      <c r="II74" s="18"/>
    </row>
    <row r="75" spans="1:243" s="17" customFormat="1" ht="25.5">
      <c r="A75" s="48">
        <v>63</v>
      </c>
      <c r="B75" s="49" t="s">
        <v>116</v>
      </c>
      <c r="C75" s="50" t="s">
        <v>203</v>
      </c>
      <c r="D75" s="60"/>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2"/>
      <c r="IA75" s="17">
        <v>63</v>
      </c>
      <c r="IB75" s="17" t="s">
        <v>116</v>
      </c>
      <c r="IC75" s="17" t="s">
        <v>203</v>
      </c>
      <c r="IE75" s="18"/>
      <c r="IF75" s="18"/>
      <c r="IG75" s="18"/>
      <c r="IH75" s="18"/>
      <c r="II75" s="18"/>
    </row>
    <row r="76" spans="1:243" s="17" customFormat="1" ht="25.5">
      <c r="A76" s="48">
        <v>64</v>
      </c>
      <c r="B76" s="49" t="s">
        <v>117</v>
      </c>
      <c r="C76" s="50" t="s">
        <v>204</v>
      </c>
      <c r="D76" s="51">
        <v>22</v>
      </c>
      <c r="E76" s="51" t="s">
        <v>46</v>
      </c>
      <c r="F76" s="51">
        <v>280.01</v>
      </c>
      <c r="G76" s="52"/>
      <c r="H76" s="52"/>
      <c r="I76" s="53" t="s">
        <v>34</v>
      </c>
      <c r="J76" s="54">
        <f t="shared" si="0"/>
        <v>1</v>
      </c>
      <c r="K76" s="52" t="s">
        <v>35</v>
      </c>
      <c r="L76" s="52" t="s">
        <v>4</v>
      </c>
      <c r="M76" s="55"/>
      <c r="N76" s="52"/>
      <c r="O76" s="52"/>
      <c r="P76" s="56"/>
      <c r="Q76" s="52"/>
      <c r="R76" s="52"/>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3">
        <f t="shared" si="1"/>
        <v>6160</v>
      </c>
      <c r="BB76" s="57">
        <f t="shared" si="2"/>
        <v>6160</v>
      </c>
      <c r="BC76" s="58" t="str">
        <f t="shared" si="3"/>
        <v>INR  Six Thousand One Hundred &amp; Sixty  Only</v>
      </c>
      <c r="IA76" s="17">
        <v>64</v>
      </c>
      <c r="IB76" s="17" t="s">
        <v>117</v>
      </c>
      <c r="IC76" s="17" t="s">
        <v>204</v>
      </c>
      <c r="ID76" s="17">
        <v>22</v>
      </c>
      <c r="IE76" s="18" t="s">
        <v>46</v>
      </c>
      <c r="IF76" s="18"/>
      <c r="IG76" s="18"/>
      <c r="IH76" s="18"/>
      <c r="II76" s="18"/>
    </row>
    <row r="77" spans="1:243" s="17" customFormat="1" ht="25.5">
      <c r="A77" s="48">
        <v>65</v>
      </c>
      <c r="B77" s="49" t="s">
        <v>52</v>
      </c>
      <c r="C77" s="50" t="s">
        <v>205</v>
      </c>
      <c r="D77" s="60"/>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2"/>
      <c r="IA77" s="17">
        <v>65</v>
      </c>
      <c r="IB77" s="17" t="s">
        <v>52</v>
      </c>
      <c r="IC77" s="17" t="s">
        <v>205</v>
      </c>
      <c r="IE77" s="18"/>
      <c r="IF77" s="18"/>
      <c r="IG77" s="18"/>
      <c r="IH77" s="18"/>
      <c r="II77" s="18"/>
    </row>
    <row r="78" spans="1:243" s="17" customFormat="1" ht="38.25">
      <c r="A78" s="48">
        <v>66</v>
      </c>
      <c r="B78" s="49" t="s">
        <v>53</v>
      </c>
      <c r="C78" s="50" t="s">
        <v>206</v>
      </c>
      <c r="D78" s="51">
        <v>100</v>
      </c>
      <c r="E78" s="51" t="s">
        <v>46</v>
      </c>
      <c r="F78" s="51">
        <v>142.35</v>
      </c>
      <c r="G78" s="52"/>
      <c r="H78" s="52"/>
      <c r="I78" s="53" t="s">
        <v>34</v>
      </c>
      <c r="J78" s="54">
        <f t="shared" si="0"/>
        <v>1</v>
      </c>
      <c r="K78" s="52" t="s">
        <v>35</v>
      </c>
      <c r="L78" s="52" t="s">
        <v>4</v>
      </c>
      <c r="M78" s="55"/>
      <c r="N78" s="52"/>
      <c r="O78" s="52"/>
      <c r="P78" s="56"/>
      <c r="Q78" s="52"/>
      <c r="R78" s="52"/>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3">
        <f t="shared" si="1"/>
        <v>14235</v>
      </c>
      <c r="BB78" s="57">
        <f t="shared" si="2"/>
        <v>14235</v>
      </c>
      <c r="BC78" s="58" t="str">
        <f t="shared" si="3"/>
        <v>INR  Fourteen Thousand Two Hundred &amp; Thirty Five  Only</v>
      </c>
      <c r="IA78" s="17">
        <v>66</v>
      </c>
      <c r="IB78" s="17" t="s">
        <v>53</v>
      </c>
      <c r="IC78" s="17" t="s">
        <v>206</v>
      </c>
      <c r="ID78" s="17">
        <v>100</v>
      </c>
      <c r="IE78" s="18" t="s">
        <v>46</v>
      </c>
      <c r="IF78" s="18"/>
      <c r="IG78" s="18"/>
      <c r="IH78" s="18"/>
      <c r="II78" s="18"/>
    </row>
    <row r="79" spans="1:243" s="17" customFormat="1" ht="25.5">
      <c r="A79" s="48">
        <v>67</v>
      </c>
      <c r="B79" s="49" t="s">
        <v>118</v>
      </c>
      <c r="C79" s="50" t="s">
        <v>207</v>
      </c>
      <c r="D79" s="60"/>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2"/>
      <c r="IA79" s="17">
        <v>67</v>
      </c>
      <c r="IB79" s="17" t="s">
        <v>118</v>
      </c>
      <c r="IC79" s="17" t="s">
        <v>207</v>
      </c>
      <c r="IE79" s="18"/>
      <c r="IF79" s="18"/>
      <c r="IG79" s="18"/>
      <c r="IH79" s="18"/>
      <c r="II79" s="18"/>
    </row>
    <row r="80" spans="1:243" s="17" customFormat="1" ht="25.5">
      <c r="A80" s="48">
        <v>68</v>
      </c>
      <c r="B80" s="49" t="s">
        <v>119</v>
      </c>
      <c r="C80" s="50" t="s">
        <v>208</v>
      </c>
      <c r="D80" s="51">
        <v>30</v>
      </c>
      <c r="E80" s="51" t="s">
        <v>46</v>
      </c>
      <c r="F80" s="51">
        <v>95.22</v>
      </c>
      <c r="G80" s="52"/>
      <c r="H80" s="52"/>
      <c r="I80" s="53" t="s">
        <v>34</v>
      </c>
      <c r="J80" s="54">
        <f aca="true" t="shared" si="4" ref="J80:J103">IF(I80="Less(-)",-1,1)</f>
        <v>1</v>
      </c>
      <c r="K80" s="52" t="s">
        <v>35</v>
      </c>
      <c r="L80" s="52" t="s">
        <v>4</v>
      </c>
      <c r="M80" s="55"/>
      <c r="N80" s="52"/>
      <c r="O80" s="52"/>
      <c r="P80" s="56"/>
      <c r="Q80" s="52"/>
      <c r="R80" s="52"/>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3">
        <f aca="true" t="shared" si="5" ref="BA80:BA103">ROUND(total_amount_ba($B$2,$D$2,D80,F80,J80,K80,M80),0)</f>
        <v>2857</v>
      </c>
      <c r="BB80" s="57">
        <f aca="true" t="shared" si="6" ref="BB80:BB103">BA80+SUM(N80:AZ80)</f>
        <v>2857</v>
      </c>
      <c r="BC80" s="58" t="str">
        <f aca="true" t="shared" si="7" ref="BC80:BC103">SpellNumber(L80,BB80)</f>
        <v>INR  Two Thousand Eight Hundred &amp; Fifty Seven  Only</v>
      </c>
      <c r="IA80" s="17">
        <v>68</v>
      </c>
      <c r="IB80" s="17" t="s">
        <v>119</v>
      </c>
      <c r="IC80" s="17" t="s">
        <v>208</v>
      </c>
      <c r="ID80" s="17">
        <v>30</v>
      </c>
      <c r="IE80" s="18" t="s">
        <v>46</v>
      </c>
      <c r="IF80" s="18"/>
      <c r="IG80" s="18"/>
      <c r="IH80" s="18"/>
      <c r="II80" s="18"/>
    </row>
    <row r="81" spans="1:243" s="17" customFormat="1" ht="14.25">
      <c r="A81" s="48">
        <v>69</v>
      </c>
      <c r="B81" s="49" t="s">
        <v>120</v>
      </c>
      <c r="C81" s="50" t="s">
        <v>209</v>
      </c>
      <c r="D81" s="60"/>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2"/>
      <c r="IA81" s="17">
        <v>69</v>
      </c>
      <c r="IB81" s="17" t="s">
        <v>120</v>
      </c>
      <c r="IC81" s="17" t="s">
        <v>209</v>
      </c>
      <c r="IE81" s="18"/>
      <c r="IF81" s="18"/>
      <c r="IG81" s="18"/>
      <c r="IH81" s="18"/>
      <c r="II81" s="18"/>
    </row>
    <row r="82" spans="1:243" s="17" customFormat="1" ht="63.75">
      <c r="A82" s="48">
        <v>70</v>
      </c>
      <c r="B82" s="49" t="s">
        <v>121</v>
      </c>
      <c r="C82" s="50" t="s">
        <v>210</v>
      </c>
      <c r="D82" s="60"/>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2"/>
      <c r="IA82" s="17">
        <v>70</v>
      </c>
      <c r="IB82" s="17" t="s">
        <v>121</v>
      </c>
      <c r="IC82" s="17" t="s">
        <v>210</v>
      </c>
      <c r="IE82" s="18"/>
      <c r="IF82" s="18"/>
      <c r="IG82" s="18"/>
      <c r="IH82" s="18"/>
      <c r="II82" s="18"/>
    </row>
    <row r="83" spans="1:243" s="17" customFormat="1" ht="26.25" customHeight="1">
      <c r="A83" s="48">
        <v>71</v>
      </c>
      <c r="B83" s="49" t="s">
        <v>122</v>
      </c>
      <c r="C83" s="50" t="s">
        <v>211</v>
      </c>
      <c r="D83" s="51">
        <v>6.62</v>
      </c>
      <c r="E83" s="51" t="s">
        <v>46</v>
      </c>
      <c r="F83" s="51">
        <v>917.97</v>
      </c>
      <c r="G83" s="52"/>
      <c r="H83" s="52"/>
      <c r="I83" s="53" t="s">
        <v>34</v>
      </c>
      <c r="J83" s="54">
        <f t="shared" si="4"/>
        <v>1</v>
      </c>
      <c r="K83" s="52" t="s">
        <v>35</v>
      </c>
      <c r="L83" s="52" t="s">
        <v>4</v>
      </c>
      <c r="M83" s="55"/>
      <c r="N83" s="52"/>
      <c r="O83" s="52"/>
      <c r="P83" s="56"/>
      <c r="Q83" s="52"/>
      <c r="R83" s="52"/>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3">
        <f t="shared" si="5"/>
        <v>6077</v>
      </c>
      <c r="BB83" s="57">
        <f t="shared" si="6"/>
        <v>6077</v>
      </c>
      <c r="BC83" s="58" t="str">
        <f t="shared" si="7"/>
        <v>INR  Six Thousand  &amp;Seventy Seven  Only</v>
      </c>
      <c r="IA83" s="17">
        <v>71</v>
      </c>
      <c r="IB83" s="17" t="s">
        <v>122</v>
      </c>
      <c r="IC83" s="17" t="s">
        <v>211</v>
      </c>
      <c r="ID83" s="17">
        <v>6.62</v>
      </c>
      <c r="IE83" s="18" t="s">
        <v>46</v>
      </c>
      <c r="IF83" s="18"/>
      <c r="IG83" s="18"/>
      <c r="IH83" s="18"/>
      <c r="II83" s="18"/>
    </row>
    <row r="84" spans="1:243" s="17" customFormat="1" ht="14.25">
      <c r="A84" s="48">
        <v>72</v>
      </c>
      <c r="B84" s="49" t="s">
        <v>49</v>
      </c>
      <c r="C84" s="50" t="s">
        <v>212</v>
      </c>
      <c r="D84" s="60"/>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2"/>
      <c r="IA84" s="17">
        <v>72</v>
      </c>
      <c r="IB84" s="17" t="s">
        <v>49</v>
      </c>
      <c r="IC84" s="17" t="s">
        <v>212</v>
      </c>
      <c r="IE84" s="18"/>
      <c r="IF84" s="18"/>
      <c r="IG84" s="18"/>
      <c r="IH84" s="18"/>
      <c r="II84" s="18"/>
    </row>
    <row r="85" spans="1:243" s="17" customFormat="1" ht="51">
      <c r="A85" s="48">
        <v>73</v>
      </c>
      <c r="B85" s="49" t="s">
        <v>123</v>
      </c>
      <c r="C85" s="50" t="s">
        <v>213</v>
      </c>
      <c r="D85" s="51">
        <v>0.01</v>
      </c>
      <c r="E85" s="51" t="s">
        <v>48</v>
      </c>
      <c r="F85" s="51">
        <v>2567.38</v>
      </c>
      <c r="G85" s="52"/>
      <c r="H85" s="52"/>
      <c r="I85" s="53" t="s">
        <v>34</v>
      </c>
      <c r="J85" s="54">
        <f t="shared" si="4"/>
        <v>1</v>
      </c>
      <c r="K85" s="52" t="s">
        <v>35</v>
      </c>
      <c r="L85" s="52" t="s">
        <v>4</v>
      </c>
      <c r="M85" s="55"/>
      <c r="N85" s="52"/>
      <c r="O85" s="52"/>
      <c r="P85" s="56"/>
      <c r="Q85" s="52"/>
      <c r="R85" s="52"/>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3">
        <f t="shared" si="5"/>
        <v>26</v>
      </c>
      <c r="BB85" s="57">
        <f t="shared" si="6"/>
        <v>26</v>
      </c>
      <c r="BC85" s="58" t="str">
        <f t="shared" si="7"/>
        <v>INR  Twenty Six Only</v>
      </c>
      <c r="IA85" s="17">
        <v>73</v>
      </c>
      <c r="IB85" s="17" t="s">
        <v>123</v>
      </c>
      <c r="IC85" s="17" t="s">
        <v>213</v>
      </c>
      <c r="ID85" s="17">
        <v>0.01</v>
      </c>
      <c r="IE85" s="18" t="s">
        <v>48</v>
      </c>
      <c r="IF85" s="18"/>
      <c r="IG85" s="18"/>
      <c r="IH85" s="18"/>
      <c r="II85" s="18"/>
    </row>
    <row r="86" spans="1:243" s="17" customFormat="1" ht="51">
      <c r="A86" s="48">
        <v>74</v>
      </c>
      <c r="B86" s="49" t="s">
        <v>124</v>
      </c>
      <c r="C86" s="50" t="s">
        <v>214</v>
      </c>
      <c r="D86" s="51">
        <v>15.03</v>
      </c>
      <c r="E86" s="51" t="s">
        <v>46</v>
      </c>
      <c r="F86" s="51">
        <v>40.77</v>
      </c>
      <c r="G86" s="52"/>
      <c r="H86" s="52"/>
      <c r="I86" s="53" t="s">
        <v>34</v>
      </c>
      <c r="J86" s="54">
        <f t="shared" si="4"/>
        <v>1</v>
      </c>
      <c r="K86" s="52" t="s">
        <v>35</v>
      </c>
      <c r="L86" s="52" t="s">
        <v>4</v>
      </c>
      <c r="M86" s="55"/>
      <c r="N86" s="52"/>
      <c r="O86" s="52"/>
      <c r="P86" s="56"/>
      <c r="Q86" s="52"/>
      <c r="R86" s="52"/>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3">
        <f t="shared" si="5"/>
        <v>613</v>
      </c>
      <c r="BB86" s="57">
        <f t="shared" si="6"/>
        <v>613</v>
      </c>
      <c r="BC86" s="58" t="str">
        <f t="shared" si="7"/>
        <v>INR  Six Hundred &amp; Thirteen  Only</v>
      </c>
      <c r="IA86" s="17">
        <v>74</v>
      </c>
      <c r="IB86" s="17" t="s">
        <v>124</v>
      </c>
      <c r="IC86" s="17" t="s">
        <v>214</v>
      </c>
      <c r="ID86" s="17">
        <v>15.03</v>
      </c>
      <c r="IE86" s="18" t="s">
        <v>46</v>
      </c>
      <c r="IF86" s="18"/>
      <c r="IG86" s="18"/>
      <c r="IH86" s="18"/>
      <c r="II86" s="18"/>
    </row>
    <row r="87" spans="1:243" s="17" customFormat="1" ht="38.25">
      <c r="A87" s="48">
        <v>75</v>
      </c>
      <c r="B87" s="49" t="s">
        <v>125</v>
      </c>
      <c r="C87" s="50" t="s">
        <v>215</v>
      </c>
      <c r="D87" s="51">
        <v>690</v>
      </c>
      <c r="E87" s="51" t="s">
        <v>46</v>
      </c>
      <c r="F87" s="51">
        <v>76.11</v>
      </c>
      <c r="G87" s="52"/>
      <c r="H87" s="52"/>
      <c r="I87" s="53" t="s">
        <v>34</v>
      </c>
      <c r="J87" s="54">
        <f t="shared" si="4"/>
        <v>1</v>
      </c>
      <c r="K87" s="52" t="s">
        <v>35</v>
      </c>
      <c r="L87" s="52" t="s">
        <v>4</v>
      </c>
      <c r="M87" s="55"/>
      <c r="N87" s="52"/>
      <c r="O87" s="52"/>
      <c r="P87" s="56"/>
      <c r="Q87" s="52"/>
      <c r="R87" s="52"/>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3">
        <f t="shared" si="5"/>
        <v>52516</v>
      </c>
      <c r="BB87" s="57">
        <f t="shared" si="6"/>
        <v>52516</v>
      </c>
      <c r="BC87" s="58" t="str">
        <f t="shared" si="7"/>
        <v>INR  Fifty Two Thousand Five Hundred &amp; Sixteen  Only</v>
      </c>
      <c r="IA87" s="17">
        <v>75</v>
      </c>
      <c r="IB87" s="17" t="s">
        <v>125</v>
      </c>
      <c r="IC87" s="17" t="s">
        <v>215</v>
      </c>
      <c r="ID87" s="17">
        <v>690</v>
      </c>
      <c r="IE87" s="18" t="s">
        <v>46</v>
      </c>
      <c r="IF87" s="18"/>
      <c r="IG87" s="18"/>
      <c r="IH87" s="18"/>
      <c r="II87" s="18"/>
    </row>
    <row r="88" spans="1:243" s="17" customFormat="1" ht="38.25">
      <c r="A88" s="48">
        <v>76</v>
      </c>
      <c r="B88" s="49" t="s">
        <v>59</v>
      </c>
      <c r="C88" s="50" t="s">
        <v>216</v>
      </c>
      <c r="D88" s="51">
        <v>110</v>
      </c>
      <c r="E88" s="51" t="s">
        <v>46</v>
      </c>
      <c r="F88" s="51">
        <v>39.5</v>
      </c>
      <c r="G88" s="52"/>
      <c r="H88" s="52"/>
      <c r="I88" s="53" t="s">
        <v>34</v>
      </c>
      <c r="J88" s="54">
        <f t="shared" si="4"/>
        <v>1</v>
      </c>
      <c r="K88" s="52" t="s">
        <v>35</v>
      </c>
      <c r="L88" s="52" t="s">
        <v>4</v>
      </c>
      <c r="M88" s="55"/>
      <c r="N88" s="52"/>
      <c r="O88" s="52"/>
      <c r="P88" s="56"/>
      <c r="Q88" s="52"/>
      <c r="R88" s="52"/>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3">
        <f t="shared" si="5"/>
        <v>4345</v>
      </c>
      <c r="BB88" s="57">
        <f t="shared" si="6"/>
        <v>4345</v>
      </c>
      <c r="BC88" s="58" t="str">
        <f t="shared" si="7"/>
        <v>INR  Four Thousand Three Hundred &amp; Forty Five  Only</v>
      </c>
      <c r="IA88" s="17">
        <v>76</v>
      </c>
      <c r="IB88" s="17" t="s">
        <v>59</v>
      </c>
      <c r="IC88" s="17" t="s">
        <v>216</v>
      </c>
      <c r="ID88" s="17">
        <v>110</v>
      </c>
      <c r="IE88" s="18" t="s">
        <v>46</v>
      </c>
      <c r="IF88" s="18"/>
      <c r="IG88" s="18"/>
      <c r="IH88" s="18"/>
      <c r="II88" s="18"/>
    </row>
    <row r="89" spans="1:243" s="17" customFormat="1" ht="26.25" customHeight="1">
      <c r="A89" s="48">
        <v>77</v>
      </c>
      <c r="B89" s="49" t="s">
        <v>54</v>
      </c>
      <c r="C89" s="50" t="s">
        <v>217</v>
      </c>
      <c r="D89" s="51">
        <v>51</v>
      </c>
      <c r="E89" s="51" t="s">
        <v>48</v>
      </c>
      <c r="F89" s="51">
        <v>192.33</v>
      </c>
      <c r="G89" s="52"/>
      <c r="H89" s="52"/>
      <c r="I89" s="53" t="s">
        <v>34</v>
      </c>
      <c r="J89" s="54">
        <f t="shared" si="4"/>
        <v>1</v>
      </c>
      <c r="K89" s="52" t="s">
        <v>35</v>
      </c>
      <c r="L89" s="52" t="s">
        <v>4</v>
      </c>
      <c r="M89" s="55"/>
      <c r="N89" s="52"/>
      <c r="O89" s="52"/>
      <c r="P89" s="56"/>
      <c r="Q89" s="52"/>
      <c r="R89" s="52"/>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3">
        <f t="shared" si="5"/>
        <v>9809</v>
      </c>
      <c r="BB89" s="57">
        <f t="shared" si="6"/>
        <v>9809</v>
      </c>
      <c r="BC89" s="58" t="str">
        <f t="shared" si="7"/>
        <v>INR  Nine Thousand Eight Hundred &amp; Nine  Only</v>
      </c>
      <c r="IA89" s="17">
        <v>77</v>
      </c>
      <c r="IB89" s="17" t="s">
        <v>54</v>
      </c>
      <c r="IC89" s="17" t="s">
        <v>217</v>
      </c>
      <c r="ID89" s="17">
        <v>51</v>
      </c>
      <c r="IE89" s="18" t="s">
        <v>48</v>
      </c>
      <c r="IF89" s="18"/>
      <c r="IG89" s="18"/>
      <c r="IH89" s="18"/>
      <c r="II89" s="18"/>
    </row>
    <row r="90" spans="1:243" s="17" customFormat="1" ht="14.25">
      <c r="A90" s="48">
        <v>78</v>
      </c>
      <c r="B90" s="49" t="s">
        <v>126</v>
      </c>
      <c r="C90" s="50" t="s">
        <v>218</v>
      </c>
      <c r="D90" s="60"/>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2"/>
      <c r="IA90" s="17">
        <v>78</v>
      </c>
      <c r="IB90" s="17" t="s">
        <v>126</v>
      </c>
      <c r="IC90" s="17" t="s">
        <v>218</v>
      </c>
      <c r="IE90" s="18"/>
      <c r="IF90" s="18"/>
      <c r="IG90" s="18"/>
      <c r="IH90" s="18"/>
      <c r="II90" s="18"/>
    </row>
    <row r="91" spans="1:243" s="17" customFormat="1" ht="165.75">
      <c r="A91" s="48">
        <v>79</v>
      </c>
      <c r="B91" s="49" t="s">
        <v>127</v>
      </c>
      <c r="C91" s="50" t="s">
        <v>219</v>
      </c>
      <c r="D91" s="60"/>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2"/>
      <c r="IA91" s="17">
        <v>79</v>
      </c>
      <c r="IB91" s="17" t="s">
        <v>127</v>
      </c>
      <c r="IC91" s="17" t="s">
        <v>219</v>
      </c>
      <c r="IE91" s="18"/>
      <c r="IF91" s="18"/>
      <c r="IG91" s="18"/>
      <c r="IH91" s="18"/>
      <c r="II91" s="18"/>
    </row>
    <row r="92" spans="1:243" s="17" customFormat="1" ht="14.25">
      <c r="A92" s="48">
        <v>80</v>
      </c>
      <c r="B92" s="49" t="s">
        <v>128</v>
      </c>
      <c r="C92" s="50" t="s">
        <v>220</v>
      </c>
      <c r="D92" s="60"/>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2"/>
      <c r="IA92" s="17">
        <v>80</v>
      </c>
      <c r="IB92" s="17" t="s">
        <v>128</v>
      </c>
      <c r="IC92" s="17" t="s">
        <v>220</v>
      </c>
      <c r="IE92" s="18"/>
      <c r="IF92" s="18"/>
      <c r="IG92" s="18"/>
      <c r="IH92" s="18"/>
      <c r="II92" s="18"/>
    </row>
    <row r="93" spans="1:243" s="17" customFormat="1" ht="25.5">
      <c r="A93" s="48">
        <v>81</v>
      </c>
      <c r="B93" s="49" t="s">
        <v>129</v>
      </c>
      <c r="C93" s="50" t="s">
        <v>221</v>
      </c>
      <c r="D93" s="51">
        <v>52.41</v>
      </c>
      <c r="E93" s="51" t="s">
        <v>141</v>
      </c>
      <c r="F93" s="51">
        <v>416.22</v>
      </c>
      <c r="G93" s="52"/>
      <c r="H93" s="52"/>
      <c r="I93" s="53" t="s">
        <v>34</v>
      </c>
      <c r="J93" s="54">
        <f t="shared" si="4"/>
        <v>1</v>
      </c>
      <c r="K93" s="52" t="s">
        <v>35</v>
      </c>
      <c r="L93" s="52" t="s">
        <v>4</v>
      </c>
      <c r="M93" s="55"/>
      <c r="N93" s="52"/>
      <c r="O93" s="52"/>
      <c r="P93" s="56"/>
      <c r="Q93" s="52"/>
      <c r="R93" s="52"/>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3">
        <f t="shared" si="5"/>
        <v>21814</v>
      </c>
      <c r="BB93" s="57">
        <f t="shared" si="6"/>
        <v>21814</v>
      </c>
      <c r="BC93" s="58" t="str">
        <f t="shared" si="7"/>
        <v>INR  Twenty One Thousand Eight Hundred &amp; Fourteen  Only</v>
      </c>
      <c r="IA93" s="17">
        <v>81</v>
      </c>
      <c r="IB93" s="17" t="s">
        <v>129</v>
      </c>
      <c r="IC93" s="17" t="s">
        <v>221</v>
      </c>
      <c r="ID93" s="17">
        <v>52.41</v>
      </c>
      <c r="IE93" s="18" t="s">
        <v>141</v>
      </c>
      <c r="IF93" s="18"/>
      <c r="IG93" s="18"/>
      <c r="IH93" s="18"/>
      <c r="II93" s="18"/>
    </row>
    <row r="94" spans="1:243" s="17" customFormat="1" ht="63.75">
      <c r="A94" s="48">
        <v>82</v>
      </c>
      <c r="B94" s="49" t="s">
        <v>130</v>
      </c>
      <c r="C94" s="50" t="s">
        <v>222</v>
      </c>
      <c r="D94" s="60"/>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2"/>
      <c r="IA94" s="17">
        <v>82</v>
      </c>
      <c r="IB94" s="17" t="s">
        <v>130</v>
      </c>
      <c r="IC94" s="17" t="s">
        <v>222</v>
      </c>
      <c r="IE94" s="18"/>
      <c r="IF94" s="18"/>
      <c r="IG94" s="18"/>
      <c r="IH94" s="18"/>
      <c r="II94" s="18"/>
    </row>
    <row r="95" spans="1:243" s="17" customFormat="1" ht="25.5">
      <c r="A95" s="48">
        <v>83</v>
      </c>
      <c r="B95" s="49" t="s">
        <v>131</v>
      </c>
      <c r="C95" s="50" t="s">
        <v>223</v>
      </c>
      <c r="D95" s="51">
        <v>0.44</v>
      </c>
      <c r="E95" s="51" t="s">
        <v>46</v>
      </c>
      <c r="F95" s="51">
        <v>1162.25</v>
      </c>
      <c r="G95" s="52"/>
      <c r="H95" s="52"/>
      <c r="I95" s="53" t="s">
        <v>34</v>
      </c>
      <c r="J95" s="54">
        <f t="shared" si="4"/>
        <v>1</v>
      </c>
      <c r="K95" s="52" t="s">
        <v>35</v>
      </c>
      <c r="L95" s="52" t="s">
        <v>4</v>
      </c>
      <c r="M95" s="55"/>
      <c r="N95" s="52"/>
      <c r="O95" s="52"/>
      <c r="P95" s="56"/>
      <c r="Q95" s="52"/>
      <c r="R95" s="52"/>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3">
        <f t="shared" si="5"/>
        <v>511</v>
      </c>
      <c r="BB95" s="57">
        <f t="shared" si="6"/>
        <v>511</v>
      </c>
      <c r="BC95" s="58" t="str">
        <f t="shared" si="7"/>
        <v>INR  Five Hundred &amp; Eleven  Only</v>
      </c>
      <c r="IA95" s="17">
        <v>83</v>
      </c>
      <c r="IB95" s="17" t="s">
        <v>131</v>
      </c>
      <c r="IC95" s="17" t="s">
        <v>223</v>
      </c>
      <c r="ID95" s="17">
        <v>0.44</v>
      </c>
      <c r="IE95" s="18" t="s">
        <v>46</v>
      </c>
      <c r="IF95" s="18"/>
      <c r="IG95" s="18"/>
      <c r="IH95" s="18"/>
      <c r="II95" s="18"/>
    </row>
    <row r="96" spans="1:243" s="17" customFormat="1" ht="89.25">
      <c r="A96" s="48">
        <v>84</v>
      </c>
      <c r="B96" s="49" t="s">
        <v>132</v>
      </c>
      <c r="C96" s="50" t="s">
        <v>224</v>
      </c>
      <c r="D96" s="51">
        <v>2.44</v>
      </c>
      <c r="E96" s="51" t="s">
        <v>46</v>
      </c>
      <c r="F96" s="51">
        <v>3518.94</v>
      </c>
      <c r="G96" s="52"/>
      <c r="H96" s="52"/>
      <c r="I96" s="53" t="s">
        <v>34</v>
      </c>
      <c r="J96" s="54">
        <f t="shared" si="4"/>
        <v>1</v>
      </c>
      <c r="K96" s="52" t="s">
        <v>35</v>
      </c>
      <c r="L96" s="52" t="s">
        <v>4</v>
      </c>
      <c r="M96" s="55"/>
      <c r="N96" s="52"/>
      <c r="O96" s="52"/>
      <c r="P96" s="56"/>
      <c r="Q96" s="52"/>
      <c r="R96" s="52"/>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3">
        <f t="shared" si="5"/>
        <v>8586</v>
      </c>
      <c r="BB96" s="57">
        <f t="shared" si="6"/>
        <v>8586</v>
      </c>
      <c r="BC96" s="58" t="str">
        <f t="shared" si="7"/>
        <v>INR  Eight Thousand Five Hundred &amp; Eighty Six  Only</v>
      </c>
      <c r="IA96" s="17">
        <v>84</v>
      </c>
      <c r="IB96" s="17" t="s">
        <v>132</v>
      </c>
      <c r="IC96" s="17" t="s">
        <v>224</v>
      </c>
      <c r="ID96" s="17">
        <v>2.44</v>
      </c>
      <c r="IE96" s="18" t="s">
        <v>46</v>
      </c>
      <c r="IF96" s="18"/>
      <c r="IG96" s="18"/>
      <c r="IH96" s="18"/>
      <c r="II96" s="18"/>
    </row>
    <row r="97" spans="1:243" s="17" customFormat="1" ht="14.25">
      <c r="A97" s="48">
        <v>85</v>
      </c>
      <c r="B97" s="49" t="s">
        <v>133</v>
      </c>
      <c r="C97" s="50" t="s">
        <v>225</v>
      </c>
      <c r="D97" s="60"/>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2"/>
      <c r="IA97" s="17">
        <v>85</v>
      </c>
      <c r="IB97" s="17" t="s">
        <v>133</v>
      </c>
      <c r="IC97" s="17" t="s">
        <v>225</v>
      </c>
      <c r="IE97" s="18"/>
      <c r="IF97" s="18"/>
      <c r="IG97" s="18"/>
      <c r="IH97" s="18"/>
      <c r="II97" s="18"/>
    </row>
    <row r="98" spans="1:243" s="17" customFormat="1" ht="14.25">
      <c r="A98" s="48">
        <v>86</v>
      </c>
      <c r="B98" s="49" t="s">
        <v>134</v>
      </c>
      <c r="C98" s="50" t="s">
        <v>226</v>
      </c>
      <c r="D98" s="60"/>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2"/>
      <c r="IA98" s="17">
        <v>86</v>
      </c>
      <c r="IB98" s="17" t="s">
        <v>134</v>
      </c>
      <c r="IC98" s="17" t="s">
        <v>226</v>
      </c>
      <c r="IE98" s="18"/>
      <c r="IF98" s="18"/>
      <c r="IG98" s="18"/>
      <c r="IH98" s="18"/>
      <c r="II98" s="18"/>
    </row>
    <row r="99" spans="1:243" s="17" customFormat="1" ht="13.5" customHeight="1">
      <c r="A99" s="48">
        <v>87</v>
      </c>
      <c r="B99" s="49" t="s">
        <v>135</v>
      </c>
      <c r="C99" s="50" t="s">
        <v>227</v>
      </c>
      <c r="D99" s="51">
        <v>48.2</v>
      </c>
      <c r="E99" s="51" t="s">
        <v>48</v>
      </c>
      <c r="F99" s="51">
        <v>6585.49</v>
      </c>
      <c r="G99" s="52"/>
      <c r="H99" s="52"/>
      <c r="I99" s="53" t="s">
        <v>34</v>
      </c>
      <c r="J99" s="54">
        <f t="shared" si="4"/>
        <v>1</v>
      </c>
      <c r="K99" s="52" t="s">
        <v>35</v>
      </c>
      <c r="L99" s="52" t="s">
        <v>4</v>
      </c>
      <c r="M99" s="55"/>
      <c r="N99" s="52"/>
      <c r="O99" s="52"/>
      <c r="P99" s="56"/>
      <c r="Q99" s="52"/>
      <c r="R99" s="52"/>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3">
        <f t="shared" si="5"/>
        <v>317421</v>
      </c>
      <c r="BB99" s="57">
        <f t="shared" si="6"/>
        <v>317421</v>
      </c>
      <c r="BC99" s="58" t="str">
        <f t="shared" si="7"/>
        <v>INR  Three Lakh Seventeen Thousand Four Hundred &amp; Twenty One  Only</v>
      </c>
      <c r="IA99" s="17">
        <v>87</v>
      </c>
      <c r="IB99" s="17" t="s">
        <v>135</v>
      </c>
      <c r="IC99" s="17" t="s">
        <v>227</v>
      </c>
      <c r="ID99" s="17">
        <v>48.2</v>
      </c>
      <c r="IE99" s="18" t="s">
        <v>48</v>
      </c>
      <c r="IF99" s="18"/>
      <c r="IG99" s="18"/>
      <c r="IH99" s="18"/>
      <c r="II99" s="18"/>
    </row>
    <row r="100" spans="1:243" s="17" customFormat="1" ht="140.25">
      <c r="A100" s="48">
        <v>88</v>
      </c>
      <c r="B100" s="49" t="s">
        <v>136</v>
      </c>
      <c r="C100" s="50" t="s">
        <v>228</v>
      </c>
      <c r="D100" s="51">
        <v>747</v>
      </c>
      <c r="E100" s="51" t="s">
        <v>46</v>
      </c>
      <c r="F100" s="51">
        <v>415.74</v>
      </c>
      <c r="G100" s="52"/>
      <c r="H100" s="52"/>
      <c r="I100" s="53" t="s">
        <v>34</v>
      </c>
      <c r="J100" s="54">
        <f t="shared" si="4"/>
        <v>1</v>
      </c>
      <c r="K100" s="52" t="s">
        <v>35</v>
      </c>
      <c r="L100" s="52" t="s">
        <v>4</v>
      </c>
      <c r="M100" s="55"/>
      <c r="N100" s="52"/>
      <c r="O100" s="52"/>
      <c r="P100" s="56"/>
      <c r="Q100" s="52"/>
      <c r="R100" s="52"/>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3">
        <f t="shared" si="5"/>
        <v>310558</v>
      </c>
      <c r="BB100" s="57">
        <f t="shared" si="6"/>
        <v>310558</v>
      </c>
      <c r="BC100" s="58" t="str">
        <f t="shared" si="7"/>
        <v>INR  Three Lakh Ten Thousand Five Hundred &amp; Fifty Eight  Only</v>
      </c>
      <c r="IA100" s="17">
        <v>88</v>
      </c>
      <c r="IB100" s="17" t="s">
        <v>136</v>
      </c>
      <c r="IC100" s="17" t="s">
        <v>228</v>
      </c>
      <c r="ID100" s="17">
        <v>747</v>
      </c>
      <c r="IE100" s="18" t="s">
        <v>46</v>
      </c>
      <c r="IF100" s="18"/>
      <c r="IG100" s="18"/>
      <c r="IH100" s="18"/>
      <c r="II100" s="18"/>
    </row>
    <row r="101" spans="1:243" s="17" customFormat="1" ht="14.25">
      <c r="A101" s="48">
        <v>89</v>
      </c>
      <c r="B101" s="49" t="s">
        <v>137</v>
      </c>
      <c r="C101" s="50" t="s">
        <v>229</v>
      </c>
      <c r="D101" s="60"/>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2"/>
      <c r="IA101" s="17">
        <v>89</v>
      </c>
      <c r="IB101" s="17" t="s">
        <v>137</v>
      </c>
      <c r="IC101" s="17" t="s">
        <v>229</v>
      </c>
      <c r="IE101" s="18"/>
      <c r="IF101" s="18"/>
      <c r="IG101" s="18"/>
      <c r="IH101" s="18"/>
      <c r="II101" s="18"/>
    </row>
    <row r="102" spans="1:243" s="17" customFormat="1" ht="13.5" customHeight="1">
      <c r="A102" s="48">
        <v>90</v>
      </c>
      <c r="B102" s="49" t="s">
        <v>138</v>
      </c>
      <c r="C102" s="50" t="s">
        <v>230</v>
      </c>
      <c r="D102" s="60"/>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2"/>
      <c r="IA102" s="17">
        <v>90</v>
      </c>
      <c r="IB102" s="17" t="s">
        <v>138</v>
      </c>
      <c r="IC102" s="17" t="s">
        <v>230</v>
      </c>
      <c r="IE102" s="18"/>
      <c r="IF102" s="18"/>
      <c r="IG102" s="18"/>
      <c r="IH102" s="18"/>
      <c r="II102" s="18"/>
    </row>
    <row r="103" spans="1:243" s="17" customFormat="1" ht="38.25">
      <c r="A103" s="48">
        <v>91</v>
      </c>
      <c r="B103" s="49" t="s">
        <v>139</v>
      </c>
      <c r="C103" s="50" t="s">
        <v>231</v>
      </c>
      <c r="D103" s="51">
        <v>716</v>
      </c>
      <c r="E103" s="51" t="s">
        <v>46</v>
      </c>
      <c r="F103" s="51">
        <v>103.24</v>
      </c>
      <c r="G103" s="52"/>
      <c r="H103" s="52"/>
      <c r="I103" s="53" t="s">
        <v>34</v>
      </c>
      <c r="J103" s="54">
        <f t="shared" si="4"/>
        <v>1</v>
      </c>
      <c r="K103" s="52" t="s">
        <v>35</v>
      </c>
      <c r="L103" s="52" t="s">
        <v>4</v>
      </c>
      <c r="M103" s="55"/>
      <c r="N103" s="52"/>
      <c r="O103" s="52"/>
      <c r="P103" s="56"/>
      <c r="Q103" s="52"/>
      <c r="R103" s="52"/>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3">
        <f t="shared" si="5"/>
        <v>73920</v>
      </c>
      <c r="BB103" s="57">
        <f t="shared" si="6"/>
        <v>73920</v>
      </c>
      <c r="BC103" s="58" t="str">
        <f t="shared" si="7"/>
        <v>INR  Seventy Three Thousand Nine Hundred &amp; Twenty  Only</v>
      </c>
      <c r="IA103" s="17">
        <v>91</v>
      </c>
      <c r="IB103" s="17" t="s">
        <v>139</v>
      </c>
      <c r="IC103" s="17" t="s">
        <v>231</v>
      </c>
      <c r="ID103" s="17">
        <v>716</v>
      </c>
      <c r="IE103" s="18" t="s">
        <v>46</v>
      </c>
      <c r="IF103" s="18"/>
      <c r="IG103" s="18"/>
      <c r="IH103" s="18"/>
      <c r="II103" s="18"/>
    </row>
    <row r="104" spans="1:55" ht="48" customHeight="1">
      <c r="A104" s="47" t="s">
        <v>36</v>
      </c>
      <c r="B104" s="24"/>
      <c r="C104" s="25"/>
      <c r="D104" s="30"/>
      <c r="E104" s="30"/>
      <c r="F104" s="30"/>
      <c r="G104" s="30"/>
      <c r="H104" s="31"/>
      <c r="I104" s="31"/>
      <c r="J104" s="31"/>
      <c r="K104" s="31"/>
      <c r="L104" s="32"/>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4">
        <f>SUM(BA13:BA103)</f>
        <v>1031771</v>
      </c>
      <c r="BB104" s="35" t="e">
        <f>SUM(#REF!)</f>
        <v>#REF!</v>
      </c>
      <c r="BC104" s="36" t="str">
        <f>SpellNumber(L104,BA104)</f>
        <v>  Ten Lakh Thirty One Thousand Seven Hundred &amp; Seventy One  Only</v>
      </c>
    </row>
    <row r="105" spans="1:55" ht="24" customHeight="1">
      <c r="A105" s="22" t="s">
        <v>37</v>
      </c>
      <c r="B105" s="26"/>
      <c r="C105" s="27"/>
      <c r="D105" s="37"/>
      <c r="E105" s="38" t="s">
        <v>42</v>
      </c>
      <c r="F105" s="28"/>
      <c r="G105" s="39"/>
      <c r="H105" s="40"/>
      <c r="I105" s="40"/>
      <c r="J105" s="40"/>
      <c r="K105" s="37"/>
      <c r="L105" s="41"/>
      <c r="M105" s="42"/>
      <c r="N105" s="43"/>
      <c r="O105" s="33"/>
      <c r="P105" s="33"/>
      <c r="Q105" s="33"/>
      <c r="R105" s="33"/>
      <c r="S105" s="3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4">
        <f>IF(ISBLANK(F105),0,IF(E105="Excess (+)",ROUND(BA104+(BA104*F105),0),IF(E105="Less (-)",ROUND(BA104+(BA104*F105*(-1)),0),IF(E105="At Par",BA104,0))))</f>
        <v>0</v>
      </c>
      <c r="BB105" s="45">
        <f>ROUND(BA105,0)</f>
        <v>0</v>
      </c>
      <c r="BC105" s="46" t="str">
        <f>SpellNumber($E$2,BB105)</f>
        <v>INR Zero Only</v>
      </c>
    </row>
    <row r="106" spans="1:55" ht="18" customHeight="1">
      <c r="A106" s="21" t="s">
        <v>38</v>
      </c>
      <c r="B106" s="29"/>
      <c r="C106" s="67" t="str">
        <f>SpellNumber($E$2,BB105)</f>
        <v>INR Zero Only</v>
      </c>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row>
  </sheetData>
  <sheetProtection password="D850" sheet="1"/>
  <autoFilter ref="A11:BC106"/>
  <mergeCells count="52">
    <mergeCell ref="D101:BC101"/>
    <mergeCell ref="D102:BC102"/>
    <mergeCell ref="D90:BC90"/>
    <mergeCell ref="D91:BC91"/>
    <mergeCell ref="D92:BC92"/>
    <mergeCell ref="D94:BC94"/>
    <mergeCell ref="D97:BC97"/>
    <mergeCell ref="D98:BC98"/>
    <mergeCell ref="D75:BC75"/>
    <mergeCell ref="D77:BC77"/>
    <mergeCell ref="D79:BC79"/>
    <mergeCell ref="D81:BC81"/>
    <mergeCell ref="D82:BC82"/>
    <mergeCell ref="D84:BC84"/>
    <mergeCell ref="D62:BC62"/>
    <mergeCell ref="D64:BC64"/>
    <mergeCell ref="D65:BC65"/>
    <mergeCell ref="D67:BC67"/>
    <mergeCell ref="D69:BC69"/>
    <mergeCell ref="D72:BC72"/>
    <mergeCell ref="D51:BC51"/>
    <mergeCell ref="D53:BC53"/>
    <mergeCell ref="D55:BC55"/>
    <mergeCell ref="D57:BC57"/>
    <mergeCell ref="D58:BC58"/>
    <mergeCell ref="D60:BC60"/>
    <mergeCell ref="C106:BC106"/>
    <mergeCell ref="A9:BC9"/>
    <mergeCell ref="D17:BC17"/>
    <mergeCell ref="D21:BC21"/>
    <mergeCell ref="D22:BC22"/>
    <mergeCell ref="D24:BC24"/>
    <mergeCell ref="D25:BC25"/>
    <mergeCell ref="D26:BC26"/>
    <mergeCell ref="D29:BC29"/>
    <mergeCell ref="D30:BC30"/>
    <mergeCell ref="A1:L1"/>
    <mergeCell ref="A4:BC4"/>
    <mergeCell ref="A5:BC5"/>
    <mergeCell ref="A6:BC6"/>
    <mergeCell ref="A7:BC7"/>
    <mergeCell ref="B8:BC8"/>
    <mergeCell ref="D43:BC43"/>
    <mergeCell ref="D45:BC45"/>
    <mergeCell ref="D47:BC47"/>
    <mergeCell ref="D50:BC50"/>
    <mergeCell ref="D13:BC13"/>
    <mergeCell ref="D15:BC15"/>
    <mergeCell ref="D19:BC19"/>
    <mergeCell ref="D33:BC33"/>
    <mergeCell ref="D36:BC36"/>
    <mergeCell ref="D39:BC39"/>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5">
      <formula1>IF(E105="Select",-1,IF(E105="At Par",0,0))</formula1>
      <formula2>IF(E105="Select",-1,IF(E105="At Par",0,0.99))</formula2>
    </dataValidation>
    <dataValidation type="list" allowBlank="1" showErrorMessage="1" sqref="E10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5">
      <formula1>0</formula1>
      <formula2>99.9</formula2>
    </dataValidation>
    <dataValidation type="list" allowBlank="1" showErrorMessage="1" sqref="D13 K14 D15 K16 D17 K18 D19 K20 D21:D22 K23 D24:D26 K27:K28 D29:D30 K31:K32 D33 K34:K35 D36 K37:K38 D39 K40:K42 D43 K44 D45 K46 D47 K48:K49 D50:D51 K52 D53 K54 D55 K56 D57:D58 K59 D60 K61 D62 K63 D64:D65 K66 D67 K68 D69 K70:K71 D72 K73:K74 D75 K76 D77 K78 D79 K80 D81:D82 K83 D84 K85:K89 D90:D92 K93 D94 K95:K96 D97:D98 K99:K100 K103 D101:D10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18 G20:H20 G23:H23 G27:H28 G31:H32 G34:H35 G37:H38 G40:H42 G44:H44 G46:H46 G48:H49 G52:H52 G54:H54 G56:H56 G59:H59 G61:H61 G63:H63 G66:H66 G68:H68 G70:H71 G73:H74 G76:H76 G78:H78 G80:H80 G83:H83 G85:H89 G93:H93 G95:H96 G99:H100 G103:H103">
      <formula1>0</formula1>
      <formula2>999999999999999</formula2>
    </dataValidation>
    <dataValidation allowBlank="1" showInputMessage="1" showErrorMessage="1" promptTitle="Addition / Deduction" prompt="Please Choose the correct One" sqref="J14 J16 J18 J20 J23 J27:J28 J31:J32 J34:J35 J37:J38 J40:J42 J44 J46 J48:J49 J52 J54 J56 J59 J61 J63 J66 J68 J70:J71 J73:J74 J76 J78 J80 J83 J85:J89 J93 J95:J96 J99:J100 J103">
      <formula1>0</formula1>
      <formula2>0</formula2>
    </dataValidation>
    <dataValidation type="list" showErrorMessage="1" sqref="I14 I16 I18 I20 I23 I27:I28 I31:I32 I34:I35 I37:I38 I40:I42 I44 I46 I48:I49 I52 I54 I56 I59 I61 I63 I66 I68 I70:I71 I73:I74 I76 I78 I80 I83 I85:I89 I93 I95:I96 I99:I100 I10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18 N20:O20 N23:O23 N27:O28 N31:O32 N34:O35 N37:O38 N40:O42 N44:O44 N46:O46 N48:O49 N52:O52 N54:O54 N56:O56 N59:O59 N61:O61 N63:O63 N66:O66 N68:O68 N70:O71 N73:O74 N76:O76 N78:O78 N80:O80 N83:O83 N85:O89 N93:O93 N95:O96 N99:O100 N103:O10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0 R23 R27:R28 R31:R32 R34:R35 R37:R38 R40:R42 R44 R46 R48:R49 R52 R54 R56 R59 R61 R63 R66 R68 R70:R71 R73:R74 R76 R78 R80 R83 R85:R89 R93 R95:R96 R99:R100 R10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0 Q23 Q27:Q28 Q31:Q32 Q34:Q35 Q37:Q38 Q40:Q42 Q44 Q46 Q48:Q49 Q52 Q54 Q56 Q59 Q61 Q63 Q66 Q68 Q70:Q71 Q73:Q74 Q76 Q78 Q80 Q83 Q85:Q89 Q93 Q95:Q96 Q99:Q100 Q10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0 M23 M27:M28 M31:M32 M34:M35 M37:M38 M40:M42 M44 M46 M48:M49 M52 M54 M56 M59 M61 M63 M66 M68 M70:M71 M73:M74 M76 M78 M80 M83 M85:M89 M93 M95:M96 M99:M100 M10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18 F20 F23 F27:F28 F31:F32 F34:F35 F37:F38 F40:F42 F44 F46 F48:F49 F52 F54 F56 F59 F61 F63 F66 F68 F70:F71 F73:F74 F76 F78 F80 F83 F85:F89 F93 F95:F96 F99:F100 F103">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3 L102">
      <formula1>"INR"</formula1>
    </dataValidation>
    <dataValidation allowBlank="1" showInputMessage="1" showErrorMessage="1" promptTitle="Itemcode/Make" prompt="Please enter text" sqref="C13:C103">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56">
      <selection activeCell="E6" sqref="E6:K14"/>
    </sheetView>
  </sheetViews>
  <sheetFormatPr defaultColWidth="9.140625" defaultRowHeight="15"/>
  <sheetData>
    <row r="6" spans="5:11" ht="15">
      <c r="E6" s="69" t="s">
        <v>39</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2024-01-01T09:24:06Z</cp:lastPrinted>
  <dcterms:created xsi:type="dcterms:W3CDTF">2009-01-30T06:42:42Z</dcterms:created>
  <dcterms:modified xsi:type="dcterms:W3CDTF">2024-05-14T11:51:26Z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