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590" windowHeight="1150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'BoQ1'!$A$11:$BC$98</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<sst xmlns="http://schemas.openxmlformats.org/spreadsheetml/2006/main" count="645" uniqueCount="226">
  <si>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</si>
  <si>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</si>
  <si>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</si>
  <si>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</si>
  <si>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</si>
  <si>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</si>
  <si>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</si>
  <si>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</si>
  <si>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</si>
  <si>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</si>
  <si>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</si>
  <si>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</si>
  <si>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</si>
  <si>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</si>
  <si>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</si>
  <si>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</si>
  <si>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</si>
  <si>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</si>
  <si>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</si>
  <si>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</si>
  <si>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</si>
  <si>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</si>
  <si>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</si>
  <si>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</si>
  <si>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</si>
  <si>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</si>
  <si>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</si>
  <si>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</si>
  <si>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</si>
  <si>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</si>
  <si>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</si>
  <si>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</si>
  <si>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</si>
  <si>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</si>
  <si>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</si>
  <si>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</si>
  <si>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</si>
  <si>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</si>
  <si>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</si>
  <si>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</si>
  <si>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</si>
  <si>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</si>
  <si>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</si>
  <si>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</si>
  <si>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</si>
  <si>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</si>
  <si>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</si>
  <si>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</si>
  <si>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</si>
  <si>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</si>
  <si>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</si>
  <si>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</si>
  <si>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</si>
  <si>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</si>
  <si>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</si>
  <si>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</si>
  <si>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</si>
  <si>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</si>
  <si>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</si>
  <si>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</si>
  <si>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</si>
  <si>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</si>
  <si>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</si>
  <si>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</si>
  <si>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</si>
  <si>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</si>
  <si>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</si>
  <si>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</si>
  <si>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</si>
  <si>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</si>
  <si>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</si>
  <si>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</si>
  <si>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</si>
  <si>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</si>
  <si>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</si>
  <si>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</si>
  <si>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</si>
  <si>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</si>
  <si>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</si>
  <si>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</si>
  <si>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</si>
  <si>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</si>
  <si>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</si>
  <si>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</si>
  <si>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</si>
  <si>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</si>
  <si>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</si>
  <si>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</si>
  <si>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</si>
  <si>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</si>
  <si>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</si>
  <si>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</si>
  <si>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</si>
  <si>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</si>
  <si>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</si>
  <si>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</si>
  <si>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</si>
  <si>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</si>
  <si>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</si>
  <si>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</si>
  <si>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</si>
  <si>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</si>
  <si>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</si>
  <si>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</si>
  <si>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</si>
  <si>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</si>
  <si>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</si>
  <si>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</si>
  <si>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</si>
  <si>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</si>
  <si>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</si>
  <si>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</si>
  <si>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</si>
  <si>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</si>
  <si>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</si>
  <si>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</si>
  <si>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</si>
  <si>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</si>
  <si>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</si>
  <si>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</si>
  <si>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</si>
  <si>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</si>
  <si>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</si>
  <si>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</si>
  <si>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</si>
  <si>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</si>
  <si>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</si>
  <si>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</si>
  <si>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</si>
  <si>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</si>
  <si>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</si>
  <si>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</si>
  <si>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</si>
  <si>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</si>
  <si>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</si>
  <si>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</si>
  <si>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</si>
  <si>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sqm</t>
  </si>
  <si>
    <t>EARTH WORK</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</si>
  <si>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</si>
  <si>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</si>
  <si>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</si>
  <si>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</si>
  <si>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</si>
  <si>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MASONRY WORK</t>
  </si>
  <si>
    <t>FLOORING</t>
  </si>
  <si>
    <t>FINISHING</t>
  </si>
  <si>
    <t>WATER SUPPLY</t>
  </si>
  <si>
    <t>cum</t>
  </si>
  <si>
    <t>metre</t>
  </si>
  <si>
    <t>each</t>
  </si>
  <si>
    <t>ROOFING</t>
  </si>
  <si>
    <t>Finishing walls with Acrylic Smooth exterior paint of required shade :</t>
  </si>
  <si>
    <t>New work (Two or more coat applied @ 1.67 ltr/10 sqm over and including priming coat of exterior primer applied @ 2.20 kg/10 sqm)</t>
  </si>
  <si>
    <t>Tender Inviting Authority: DOIP, IIT Kanpur</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</si>
  <si>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</si>
  <si>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</si>
  <si>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Pipes, cables etc. exceeding 80 mm dia. But not exceeding 300 mm dia</t>
  </si>
  <si>
    <t>Extra for providing and mixing water proofing material in cement concrete work in doses by weight of cement as per manufacturer's specification.</t>
  </si>
  <si>
    <t>Sub-Total</t>
  </si>
  <si>
    <t>Cement concrete pavement with 1:2:4 (1 cement : 2 coarse sand : 4 graded stone aggregate 20 mm nominal size), including finishing complete.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</si>
  <si>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</si>
  <si>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</si>
  <si>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DRAINAGE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</si>
  <si>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</si>
  <si>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</si>
  <si>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</si>
  <si>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</si>
  <si>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per 50kg
cement</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</si>
  <si>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</si>
  <si>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</si>
  <si>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</si>
  <si>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</si>
  <si>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on edge flooring with bricks of class designation 7.5 on a bed of 12 mm cement mortar, including filling the joints with same mortar, with common burnt clay non modular bricks:</t>
  </si>
  <si>
    <t>1:6 (1cement : 6 coarse sand)</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</si>
  <si>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</si>
  <si>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</si>
  <si>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</si>
  <si>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</si>
  <si>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110 mm</t>
  </si>
  <si>
    <t>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</si>
  <si>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</si>
  <si>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</si>
  <si>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</si>
  <si>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15 mm cement plaster 1:3 (1 cement: 3 coarse sand) finished with a floating coat of neat cement on the rough side of single or half brick wall.</t>
  </si>
  <si>
    <t>Pointing on brick work or brick flooring with cement mortar 1:3 (1 cement : 3 fine sand):</t>
  </si>
  <si>
    <t>Flush / Ruled/ Struck or weathered pointing</t>
  </si>
  <si>
    <t>Extra for pointing on walls on the outside at height more than 10 m from ground level for every additional height of 3 m or part there of.</t>
  </si>
  <si>
    <t>Distempering with 1st quality acrylic distember (Ready mix) having VOC content less than 50 grams/ litre  of approved brand and manufacture to give an even shade :</t>
  </si>
  <si>
    <t>Old work (one or more coats)</t>
  </si>
  <si>
    <t>Painting with synthetic enamel paint of approved brand and manufacture of required colour to give an even shade :</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</si>
  <si>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</si>
  <si>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</si>
  <si>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</si>
  <si>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</si>
  <si>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</si>
  <si>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</si>
  <si>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Raking out joints in lime or cement mortar and preparing the surface for re-pointing or replastering, including disposal of rubbish to the dumping ground, all complete as per direction of Engineer-in-Charge.</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</si>
  <si>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</si>
  <si>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Dismantling and Demolishing</t>
  </si>
  <si>
    <t>Demolishing brick work manually/ by mechanical means including stacking of serviceable material and disposal of unserviceable material within 50 metres lead as per direction of Engineer-in-charge.</t>
  </si>
  <si>
    <t>In cement mortar</t>
  </si>
  <si>
    <t>Demolishing mud phaska in terracing and disposal of material within 50 metres lead.</t>
  </si>
  <si>
    <t>Dismantling old plaster or skirting raking out joints and cleaning the surface for plaster including disposal of rubbish to the dumping ground within 50 metres lead.</t>
  </si>
  <si>
    <t>Cutting holes up to 30x30 cm in walls including making good the same:</t>
  </si>
  <si>
    <t>With common burnt clay F.P.S. (non modular) bricks</t>
  </si>
  <si>
    <t>Constructing brick masonry road gully chamber 50x45x60 cm with bricks in cement mortar 1:4 (1 cement : 4 coarse sand) including 500x450 mm pre-cast R.C.C. horizontal grating with frame complete as per standard design :</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</si>
  <si>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</si>
  <si>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</si>
  <si>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</si>
  <si>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CONSERVATION OF HERITAGE BUILDINGS</t>
  </si>
  <si>
    <t>Providing and applying antifungal wash treatment using 3% solution of sodium pentachlorophenate, of reputed brand and manufacturer, on cleaned sand stone surface at desired locations as per direction of Engineer-in-charge (The rate is inclusive of all materials &amp; labours involved except scaffolding).</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</si>
  <si>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</si>
  <si>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</si>
  <si>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</si>
  <si>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Providing, mixing and applying bonding coat of approved adhesive on chipped portion of RCC as per  specifications and direction of Engineer-In-charge complete in all respect.</t>
  </si>
  <si>
    <t>Epoxy bonding adhesive having coverage 2.20 sqm/kg of approved make</t>
  </si>
  <si>
    <t>Providing, mixing and applying SBR polymer (of approved make) modified Cement mortar in proportion of 1:4 (1 cement: 4 graded coarse sand with polymer minimum 2% by wt. of cement used)  as per specifications and directions of Engineer-in-charge.</t>
  </si>
  <si>
    <t>50 mm average thickness in 3 layers.</t>
  </si>
  <si>
    <t>MINOR CIVIL MAINTENANCE WORK:</t>
  </si>
  <si>
    <t>Providing and laying in position cement concrete of specified grade excluding the cost of  centering and shuttering - All work up to plinth level: with old available Brick Aggregate 1:5:10 (1 cement : 5fine sand:10 graded Brick aggregate 40 mm Nominal size</t>
  </si>
  <si>
    <t>Providing and filling of 50 mm to 75 mm wide and deep polysulphide sealant to expansion joint included providing &amp; fixing backer rod and masking tape etc. complete</t>
  </si>
  <si>
    <t>meter</t>
  </si>
  <si>
    <t>Old work (Two or more coat applied @ 1.67 ltr/ 10 sqm) on existing cement paint surface</t>
  </si>
  <si>
    <t xml:space="preserve">Name of Work: External painting, waterproofing and other civil renovation works at ACES building and WLE building, IIT Kanpur </t>
  </si>
  <si>
    <t>NIT No:  Civil/15/05/2024-2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</si>
</sst>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5"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6" fillId="0" borderId="16" xfId="0" applyFont="1" applyFill="1" applyBorder="1" applyAlignment="1">
      <alignment horizontal="justify" vertical="top" wrapText="1"/>
    </xf>
    <xf numFmtId="0" fontId="66" fillId="0" borderId="16" xfId="0" applyFont="1" applyFill="1" applyBorder="1" applyAlignment="1">
      <alignment horizontal="center" vertical="center"/>
    </xf>
    <xf numFmtId="0" fontId="66"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59"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59" applyNumberFormat="1" applyFont="1" applyFill="1" applyBorder="1" applyAlignment="1">
      <alignment horizontal="center" vertical="center"/>
      <protection/>
    </xf>
    <xf numFmtId="2" fontId="20" fillId="0" borderId="16" xfId="58" applyNumberFormat="1" applyFont="1" applyFill="1" applyBorder="1" applyAlignment="1">
      <alignment horizontal="left" vertical="center"/>
      <protection/>
    </xf>
    <xf numFmtId="0" fontId="19" fillId="0" borderId="16" xfId="59" applyNumberFormat="1" applyFont="1" applyFill="1" applyBorder="1" applyAlignment="1">
      <alignment horizontal="left" vertical="center" wrapText="1"/>
      <protection/>
    </xf>
    <xf numFmtId="0" fontId="21" fillId="0" borderId="18" xfId="59" applyNumberFormat="1" applyFont="1" applyFill="1" applyBorder="1" applyAlignment="1">
      <alignment vertical="top"/>
      <protection/>
    </xf>
    <xf numFmtId="0" fontId="21" fillId="0" borderId="0" xfId="59" applyNumberFormat="1" applyFont="1" applyFill="1" applyBorder="1" applyAlignment="1">
      <alignment vertical="top"/>
      <protection/>
    </xf>
    <xf numFmtId="0" fontId="22" fillId="0" borderId="19" xfId="59" applyNumberFormat="1" applyFont="1" applyFill="1" applyBorder="1" applyAlignment="1">
      <alignment vertical="top"/>
      <protection/>
    </xf>
    <xf numFmtId="0" fontId="21" fillId="0" borderId="19" xfId="59"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59" applyNumberFormat="1" applyFont="1" applyFill="1" applyBorder="1" applyAlignment="1">
      <alignment vertical="top"/>
      <protection/>
    </xf>
    <xf numFmtId="2" fontId="22" fillId="0" borderId="21" xfId="59" applyNumberFormat="1" applyFont="1" applyFill="1" applyBorder="1" applyAlignment="1">
      <alignment vertical="top"/>
      <protection/>
    </xf>
    <xf numFmtId="0" fontId="21" fillId="0" borderId="22" xfId="59" applyNumberFormat="1" applyFont="1" applyFill="1" applyBorder="1" applyAlignment="1">
      <alignment vertical="top" wrapText="1"/>
      <protection/>
    </xf>
    <xf numFmtId="0" fontId="23" fillId="0" borderId="12" xfId="56" applyNumberFormat="1" applyFont="1" applyFill="1" applyBorder="1" applyAlignment="1" applyProtection="1">
      <alignment vertical="top"/>
      <protection/>
    </xf>
    <xf numFmtId="0" fontId="24" fillId="0" borderId="11" xfId="59" applyNumberFormat="1" applyFont="1" applyFill="1" applyBorder="1" applyAlignment="1" applyProtection="1">
      <alignment vertical="center" wrapText="1"/>
      <protection locked="0"/>
    </xf>
    <xf numFmtId="0" fontId="25" fillId="33" borderId="11" xfId="59" applyNumberFormat="1" applyFont="1" applyFill="1" applyBorder="1" applyAlignment="1" applyProtection="1">
      <alignment vertical="center" wrapText="1"/>
      <protection locked="0"/>
    </xf>
    <xf numFmtId="10" fontId="26" fillId="33" borderId="11" xfId="66" applyNumberFormat="1" applyFont="1" applyFill="1" applyBorder="1" applyAlignment="1" applyProtection="1">
      <alignment horizontal="center" vertical="center"/>
      <protection locked="0"/>
    </xf>
    <xf numFmtId="0" fontId="23" fillId="0" borderId="11" xfId="59"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59" applyNumberFormat="1" applyFont="1" applyFill="1" applyBorder="1" applyAlignment="1" applyProtection="1">
      <alignment vertical="center" wrapText="1"/>
      <protection locked="0"/>
    </xf>
    <xf numFmtId="0" fontId="27" fillId="0" borderId="11" xfId="66" applyNumberFormat="1" applyFont="1" applyFill="1" applyBorder="1" applyAlignment="1" applyProtection="1">
      <alignment vertical="center" wrapText="1"/>
      <protection locked="0"/>
    </xf>
    <xf numFmtId="0" fontId="24" fillId="0" borderId="11" xfId="59"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59" applyNumberFormat="1" applyFont="1" applyFill="1" applyBorder="1" applyAlignment="1">
      <alignment vertical="top"/>
      <protection/>
    </xf>
    <xf numFmtId="2" fontId="22" fillId="0" borderId="23" xfId="59" applyNumberFormat="1" applyFont="1" applyFill="1" applyBorder="1" applyAlignment="1">
      <alignment horizontal="right" vertical="top"/>
      <protection/>
    </xf>
    <xf numFmtId="0" fontId="21" fillId="0" borderId="13" xfId="59" applyNumberFormat="1" applyFont="1" applyFill="1" applyBorder="1" applyAlignment="1">
      <alignment vertical="top"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22"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98"/>
  <sheetViews>
    <sheetView showGridLines="0" zoomScale="75" zoomScaleNormal="75" zoomScalePageLayoutView="0" workbookViewId="0" topLeftCell="A92">
      <selection activeCell="B15" sqref="B15"/>
    </sheetView>
  </sheetViews>
  <sheetFormatPr defaultColWidth="9.140625" defaultRowHeight="15"/>
  <cols>
    <col min="1" max="1" width="9.57421875" style="1" customWidth="1"/>
    <col min="2" max="2" width="61.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6" t="str">
        <f>B2&amp;" BoQ"</f>
        <v>Percentage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7" t="s">
        <v>154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8.25" customHeight="1">
      <c r="A5" s="77" t="s">
        <v>224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75" customHeight="1">
      <c r="A6" s="77" t="s">
        <v>225</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8.5" customHeight="1">
      <c r="A8" s="11" t="s">
        <v>50</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71</v>
      </c>
      <c r="C13" s="29"/>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17">
        <v>1</v>
      </c>
      <c r="IB13" s="17" t="s">
        <v>71</v>
      </c>
      <c r="IE13" s="18"/>
      <c r="IF13" s="18"/>
      <c r="IG13" s="18"/>
      <c r="IH13" s="18"/>
      <c r="II13" s="18"/>
    </row>
    <row r="14" spans="1:243" s="21" customFormat="1" ht="15.75">
      <c r="A14" s="37">
        <v>1.01</v>
      </c>
      <c r="B14" s="38" t="s">
        <v>138</v>
      </c>
      <c r="C14" s="33" t="s">
        <v>53</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1">
        <v>1.01</v>
      </c>
      <c r="IB14" s="21" t="s">
        <v>138</v>
      </c>
      <c r="IC14" s="21" t="s">
        <v>53</v>
      </c>
      <c r="IE14" s="22"/>
      <c r="IF14" s="22" t="s">
        <v>34</v>
      </c>
      <c r="IG14" s="22" t="s">
        <v>35</v>
      </c>
      <c r="IH14" s="22">
        <v>10</v>
      </c>
      <c r="II14" s="22" t="s">
        <v>36</v>
      </c>
    </row>
    <row r="15" spans="1:243" s="21" customFormat="1" ht="126">
      <c r="A15" s="36">
        <v>1.02</v>
      </c>
      <c r="B15" s="38" t="s">
        <v>155</v>
      </c>
      <c r="C15" s="33" t="s">
        <v>54</v>
      </c>
      <c r="D15" s="71"/>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3"/>
      <c r="IA15" s="21">
        <v>1.02</v>
      </c>
      <c r="IB15" s="21" t="s">
        <v>155</v>
      </c>
      <c r="IC15" s="21" t="s">
        <v>54</v>
      </c>
      <c r="IE15" s="22"/>
      <c r="IF15" s="22" t="s">
        <v>40</v>
      </c>
      <c r="IG15" s="22" t="s">
        <v>35</v>
      </c>
      <c r="IH15" s="22">
        <v>123.223</v>
      </c>
      <c r="II15" s="22" t="s">
        <v>37</v>
      </c>
    </row>
    <row r="16" spans="1:243" s="21" customFormat="1" ht="31.5">
      <c r="A16" s="37">
        <v>1.03</v>
      </c>
      <c r="B16" s="38" t="s">
        <v>156</v>
      </c>
      <c r="C16" s="39" t="s">
        <v>55</v>
      </c>
      <c r="D16" s="39">
        <v>3</v>
      </c>
      <c r="E16" s="40" t="s">
        <v>148</v>
      </c>
      <c r="F16" s="41">
        <v>251.51</v>
      </c>
      <c r="G16" s="42"/>
      <c r="H16" s="42"/>
      <c r="I16" s="43" t="s">
        <v>38</v>
      </c>
      <c r="J16" s="44">
        <f>IF(I16="Less(-)",-1,1)</f>
        <v>1</v>
      </c>
      <c r="K16" s="42" t="s">
        <v>39</v>
      </c>
      <c r="L16" s="42" t="s">
        <v>4</v>
      </c>
      <c r="M16" s="45"/>
      <c r="N16" s="42"/>
      <c r="O16" s="42"/>
      <c r="P16" s="46"/>
      <c r="Q16" s="42"/>
      <c r="R16" s="42"/>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ROUND(total_amount_ba($B$2,$D$2,D16,F16,J16,K16,M16),0)</f>
        <v>755</v>
      </c>
      <c r="BB16" s="48">
        <f>BA16+SUM(N16:AZ16)</f>
        <v>755</v>
      </c>
      <c r="BC16" s="49" t="str">
        <f>SpellNumber(L16,BB16)</f>
        <v>INR  Seven Hundred &amp; Fifty Five  Only</v>
      </c>
      <c r="IA16" s="21">
        <v>1.03</v>
      </c>
      <c r="IB16" s="21" t="s">
        <v>156</v>
      </c>
      <c r="IC16" s="21" t="s">
        <v>55</v>
      </c>
      <c r="ID16" s="21">
        <v>3</v>
      </c>
      <c r="IE16" s="22" t="s">
        <v>148</v>
      </c>
      <c r="IF16" s="22" t="s">
        <v>41</v>
      </c>
      <c r="IG16" s="22" t="s">
        <v>42</v>
      </c>
      <c r="IH16" s="22">
        <v>213</v>
      </c>
      <c r="II16" s="22" t="s">
        <v>37</v>
      </c>
    </row>
    <row r="17" spans="1:243" s="21" customFormat="1" ht="141.75">
      <c r="A17" s="36">
        <v>1.04</v>
      </c>
      <c r="B17" s="38" t="s">
        <v>140</v>
      </c>
      <c r="C17" s="39" t="s">
        <v>61</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1">
        <v>1.04</v>
      </c>
      <c r="IB17" s="21" t="s">
        <v>140</v>
      </c>
      <c r="IC17" s="21" t="s">
        <v>61</v>
      </c>
      <c r="IE17" s="22"/>
      <c r="IF17" s="22"/>
      <c r="IG17" s="22"/>
      <c r="IH17" s="22"/>
      <c r="II17" s="22"/>
    </row>
    <row r="18" spans="1:243" s="21" customFormat="1" ht="15.75">
      <c r="A18" s="37">
        <v>1.05</v>
      </c>
      <c r="B18" s="38" t="s">
        <v>139</v>
      </c>
      <c r="C18" s="39" t="s">
        <v>56</v>
      </c>
      <c r="D18" s="71"/>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A18" s="21">
        <v>1.05</v>
      </c>
      <c r="IB18" s="21" t="s">
        <v>139</v>
      </c>
      <c r="IC18" s="21" t="s">
        <v>56</v>
      </c>
      <c r="IE18" s="22"/>
      <c r="IF18" s="22"/>
      <c r="IG18" s="22"/>
      <c r="IH18" s="22"/>
      <c r="II18" s="22"/>
    </row>
    <row r="19" spans="1:243" s="21" customFormat="1" ht="67.5" customHeight="1">
      <c r="A19" s="36">
        <v>1.06</v>
      </c>
      <c r="B19" s="38" t="s">
        <v>157</v>
      </c>
      <c r="C19" s="39" t="s">
        <v>62</v>
      </c>
      <c r="D19" s="39">
        <v>22</v>
      </c>
      <c r="E19" s="40" t="s">
        <v>149</v>
      </c>
      <c r="F19" s="41">
        <v>365.94</v>
      </c>
      <c r="G19" s="42"/>
      <c r="H19" s="42"/>
      <c r="I19" s="43" t="s">
        <v>38</v>
      </c>
      <c r="J19" s="44">
        <f aca="true" t="shared" si="0" ref="J19:J79">IF(I19="Less(-)",-1,1)</f>
        <v>1</v>
      </c>
      <c r="K19" s="42" t="s">
        <v>39</v>
      </c>
      <c r="L19" s="42" t="s">
        <v>4</v>
      </c>
      <c r="M19" s="45"/>
      <c r="N19" s="42"/>
      <c r="O19" s="42"/>
      <c r="P19" s="46"/>
      <c r="Q19" s="42"/>
      <c r="R19" s="42"/>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 aca="true" t="shared" si="1" ref="BA19:BA79">ROUND(total_amount_ba($B$2,$D$2,D19,F19,J19,K19,M19),0)</f>
        <v>8051</v>
      </c>
      <c r="BB19" s="48">
        <f aca="true" t="shared" si="2" ref="BB19:BB79">BA19+SUM(N19:AZ19)</f>
        <v>8051</v>
      </c>
      <c r="BC19" s="49" t="str">
        <f aca="true" t="shared" si="3" ref="BC19:BC79">SpellNumber(L19,BB19)</f>
        <v>INR  Eight Thousand  &amp;Fifty One  Only</v>
      </c>
      <c r="IA19" s="21">
        <v>1.06</v>
      </c>
      <c r="IB19" s="28" t="s">
        <v>157</v>
      </c>
      <c r="IC19" s="21" t="s">
        <v>62</v>
      </c>
      <c r="ID19" s="21">
        <v>22</v>
      </c>
      <c r="IE19" s="22" t="s">
        <v>149</v>
      </c>
      <c r="IF19" s="22"/>
      <c r="IG19" s="22"/>
      <c r="IH19" s="22"/>
      <c r="II19" s="22"/>
    </row>
    <row r="20" spans="1:243" s="21" customFormat="1" ht="15.75">
      <c r="A20" s="37">
        <v>1.07</v>
      </c>
      <c r="B20" s="38" t="s">
        <v>141</v>
      </c>
      <c r="C20" s="39" t="s">
        <v>63</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1">
        <v>1.07</v>
      </c>
      <c r="IB20" s="21" t="s">
        <v>141</v>
      </c>
      <c r="IC20" s="21" t="s">
        <v>63</v>
      </c>
      <c r="IE20" s="22"/>
      <c r="IF20" s="22" t="s">
        <v>34</v>
      </c>
      <c r="IG20" s="22" t="s">
        <v>43</v>
      </c>
      <c r="IH20" s="22">
        <v>10</v>
      </c>
      <c r="II20" s="22" t="s">
        <v>37</v>
      </c>
    </row>
    <row r="21" spans="1:243" s="21" customFormat="1" ht="47.25">
      <c r="A21" s="36">
        <v>1.08</v>
      </c>
      <c r="B21" s="38" t="s">
        <v>142</v>
      </c>
      <c r="C21" s="39" t="s">
        <v>57</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21">
        <v>1.08</v>
      </c>
      <c r="IB21" s="21" t="s">
        <v>142</v>
      </c>
      <c r="IC21" s="21" t="s">
        <v>57</v>
      </c>
      <c r="IE21" s="22"/>
      <c r="IF21" s="22"/>
      <c r="IG21" s="22"/>
      <c r="IH21" s="22"/>
      <c r="II21" s="22"/>
    </row>
    <row r="22" spans="1:243" s="21" customFormat="1" ht="47.25">
      <c r="A22" s="37">
        <v>1.09</v>
      </c>
      <c r="B22" s="38" t="s">
        <v>143</v>
      </c>
      <c r="C22" s="39" t="s">
        <v>64</v>
      </c>
      <c r="D22" s="39">
        <v>1</v>
      </c>
      <c r="E22" s="40" t="s">
        <v>148</v>
      </c>
      <c r="F22" s="41">
        <v>6457.83</v>
      </c>
      <c r="G22" s="42"/>
      <c r="H22" s="42"/>
      <c r="I22" s="43" t="s">
        <v>38</v>
      </c>
      <c r="J22" s="44">
        <f t="shared" si="0"/>
        <v>1</v>
      </c>
      <c r="K22" s="42" t="s">
        <v>39</v>
      </c>
      <c r="L22" s="42" t="s">
        <v>4</v>
      </c>
      <c r="M22" s="45"/>
      <c r="N22" s="42"/>
      <c r="O22" s="42"/>
      <c r="P22" s="46"/>
      <c r="Q22" s="42"/>
      <c r="R22" s="42"/>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6458</v>
      </c>
      <c r="BB22" s="48">
        <f t="shared" si="2"/>
        <v>6458</v>
      </c>
      <c r="BC22" s="49" t="str">
        <f t="shared" si="3"/>
        <v>INR  Six Thousand Four Hundred &amp; Fifty Eight  Only</v>
      </c>
      <c r="IA22" s="21">
        <v>1.09</v>
      </c>
      <c r="IB22" s="21" t="s">
        <v>143</v>
      </c>
      <c r="IC22" s="21" t="s">
        <v>64</v>
      </c>
      <c r="ID22" s="21">
        <v>1</v>
      </c>
      <c r="IE22" s="22" t="s">
        <v>148</v>
      </c>
      <c r="IF22" s="22" t="s">
        <v>40</v>
      </c>
      <c r="IG22" s="22" t="s">
        <v>35</v>
      </c>
      <c r="IH22" s="22">
        <v>123.223</v>
      </c>
      <c r="II22" s="22" t="s">
        <v>37</v>
      </c>
    </row>
    <row r="23" spans="1:243" s="21" customFormat="1" ht="126">
      <c r="A23" s="36">
        <v>1.1</v>
      </c>
      <c r="B23" s="38" t="s">
        <v>169</v>
      </c>
      <c r="C23" s="39" t="s">
        <v>58</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1">
        <v>1.1</v>
      </c>
      <c r="IB23" s="21" t="s">
        <v>169</v>
      </c>
      <c r="IC23" s="21" t="s">
        <v>58</v>
      </c>
      <c r="IE23" s="22"/>
      <c r="IF23" s="22" t="s">
        <v>44</v>
      </c>
      <c r="IG23" s="22" t="s">
        <v>45</v>
      </c>
      <c r="IH23" s="22">
        <v>10</v>
      </c>
      <c r="II23" s="22" t="s">
        <v>37</v>
      </c>
    </row>
    <row r="24" spans="1:243" s="21" customFormat="1" ht="63">
      <c r="A24" s="37">
        <v>1.11</v>
      </c>
      <c r="B24" s="38" t="s">
        <v>170</v>
      </c>
      <c r="C24" s="39" t="s">
        <v>65</v>
      </c>
      <c r="D24" s="39">
        <v>1</v>
      </c>
      <c r="E24" s="40" t="s">
        <v>148</v>
      </c>
      <c r="F24" s="41">
        <v>8587.24</v>
      </c>
      <c r="G24" s="42"/>
      <c r="H24" s="42"/>
      <c r="I24" s="43" t="s">
        <v>38</v>
      </c>
      <c r="J24" s="44">
        <f t="shared" si="0"/>
        <v>1</v>
      </c>
      <c r="K24" s="42" t="s">
        <v>39</v>
      </c>
      <c r="L24" s="42" t="s">
        <v>4</v>
      </c>
      <c r="M24" s="45"/>
      <c r="N24" s="42"/>
      <c r="O24" s="42"/>
      <c r="P24" s="46"/>
      <c r="Q24" s="42"/>
      <c r="R24" s="42"/>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8587</v>
      </c>
      <c r="BB24" s="48">
        <f t="shared" si="2"/>
        <v>8587</v>
      </c>
      <c r="BC24" s="49" t="str">
        <f t="shared" si="3"/>
        <v>INR  Eight Thousand Five Hundred &amp; Eighty Seven  Only</v>
      </c>
      <c r="IA24" s="21">
        <v>1.11</v>
      </c>
      <c r="IB24" s="21" t="s">
        <v>170</v>
      </c>
      <c r="IC24" s="21" t="s">
        <v>65</v>
      </c>
      <c r="ID24" s="21">
        <v>1</v>
      </c>
      <c r="IE24" s="22" t="s">
        <v>148</v>
      </c>
      <c r="IF24" s="22" t="s">
        <v>41</v>
      </c>
      <c r="IG24" s="22" t="s">
        <v>42</v>
      </c>
      <c r="IH24" s="22">
        <v>213</v>
      </c>
      <c r="II24" s="22" t="s">
        <v>37</v>
      </c>
    </row>
    <row r="25" spans="1:243" s="21" customFormat="1" ht="63">
      <c r="A25" s="36">
        <v>1.12</v>
      </c>
      <c r="B25" s="38" t="s">
        <v>158</v>
      </c>
      <c r="C25" s="39" t="s">
        <v>66</v>
      </c>
      <c r="D25" s="39">
        <v>209</v>
      </c>
      <c r="E25" s="40" t="s">
        <v>168</v>
      </c>
      <c r="F25" s="41">
        <v>50.11</v>
      </c>
      <c r="G25" s="42"/>
      <c r="H25" s="42"/>
      <c r="I25" s="43" t="s">
        <v>38</v>
      </c>
      <c r="J25" s="44">
        <f t="shared" si="0"/>
        <v>1</v>
      </c>
      <c r="K25" s="42" t="s">
        <v>39</v>
      </c>
      <c r="L25" s="42" t="s">
        <v>4</v>
      </c>
      <c r="M25" s="45"/>
      <c r="N25" s="42"/>
      <c r="O25" s="42"/>
      <c r="P25" s="46"/>
      <c r="Q25" s="42"/>
      <c r="R25" s="42"/>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t="shared" si="1"/>
        <v>10473</v>
      </c>
      <c r="BB25" s="48">
        <f t="shared" si="2"/>
        <v>10473</v>
      </c>
      <c r="BC25" s="49" t="str">
        <f t="shared" si="3"/>
        <v>INR  Ten Thousand Four Hundred &amp; Seventy Three  Only</v>
      </c>
      <c r="IA25" s="21">
        <v>1.12</v>
      </c>
      <c r="IB25" s="21" t="s">
        <v>158</v>
      </c>
      <c r="IC25" s="21" t="s">
        <v>66</v>
      </c>
      <c r="ID25" s="21">
        <v>209</v>
      </c>
      <c r="IE25" s="34" t="s">
        <v>168</v>
      </c>
      <c r="IF25" s="22"/>
      <c r="IG25" s="22"/>
      <c r="IH25" s="22"/>
      <c r="II25" s="22"/>
    </row>
    <row r="26" spans="1:243" s="21" customFormat="1" ht="15.75">
      <c r="A26" s="37">
        <v>1.13</v>
      </c>
      <c r="B26" s="38" t="s">
        <v>144</v>
      </c>
      <c r="C26" s="39" t="s">
        <v>67</v>
      </c>
      <c r="D26" s="71"/>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3"/>
      <c r="IA26" s="21">
        <v>1.13</v>
      </c>
      <c r="IB26" s="21" t="s">
        <v>144</v>
      </c>
      <c r="IC26" s="21" t="s">
        <v>67</v>
      </c>
      <c r="IE26" s="22"/>
      <c r="IF26" s="22"/>
      <c r="IG26" s="22"/>
      <c r="IH26" s="22"/>
      <c r="II26" s="22"/>
    </row>
    <row r="27" spans="1:243" s="21" customFormat="1" ht="78.75">
      <c r="A27" s="36">
        <v>1.14</v>
      </c>
      <c r="B27" s="38" t="s">
        <v>171</v>
      </c>
      <c r="C27" s="39" t="s">
        <v>68</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1">
        <v>1.14</v>
      </c>
      <c r="IB27" s="21" t="s">
        <v>171</v>
      </c>
      <c r="IC27" s="21" t="s">
        <v>68</v>
      </c>
      <c r="IE27" s="22"/>
      <c r="IF27" s="22"/>
      <c r="IG27" s="22"/>
      <c r="IH27" s="22"/>
      <c r="II27" s="22"/>
    </row>
    <row r="28" spans="1:243" s="21" customFormat="1" ht="31.5">
      <c r="A28" s="37">
        <v>1.15</v>
      </c>
      <c r="B28" s="38" t="s">
        <v>172</v>
      </c>
      <c r="C28" s="39" t="s">
        <v>69</v>
      </c>
      <c r="D28" s="39">
        <v>1.05</v>
      </c>
      <c r="E28" s="40" t="s">
        <v>148</v>
      </c>
      <c r="F28" s="41">
        <v>7510.7</v>
      </c>
      <c r="G28" s="42"/>
      <c r="H28" s="42"/>
      <c r="I28" s="43" t="s">
        <v>38</v>
      </c>
      <c r="J28" s="44">
        <f t="shared" si="0"/>
        <v>1</v>
      </c>
      <c r="K28" s="42" t="s">
        <v>39</v>
      </c>
      <c r="L28" s="42" t="s">
        <v>4</v>
      </c>
      <c r="M28" s="45"/>
      <c r="N28" s="42"/>
      <c r="O28" s="42"/>
      <c r="P28" s="46"/>
      <c r="Q28" s="42"/>
      <c r="R28" s="42"/>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1"/>
        <v>7886</v>
      </c>
      <c r="BB28" s="48">
        <f t="shared" si="2"/>
        <v>7886</v>
      </c>
      <c r="BC28" s="49" t="str">
        <f t="shared" si="3"/>
        <v>INR  Seven Thousand Eight Hundred &amp; Eighty Six  Only</v>
      </c>
      <c r="IA28" s="21">
        <v>1.15</v>
      </c>
      <c r="IB28" s="21" t="s">
        <v>172</v>
      </c>
      <c r="IC28" s="21" t="s">
        <v>69</v>
      </c>
      <c r="ID28" s="21">
        <v>1.05</v>
      </c>
      <c r="IE28" s="22" t="s">
        <v>148</v>
      </c>
      <c r="IF28" s="22"/>
      <c r="IG28" s="22"/>
      <c r="IH28" s="22"/>
      <c r="II28" s="22"/>
    </row>
    <row r="29" spans="1:243" s="21" customFormat="1" ht="15.75">
      <c r="A29" s="36">
        <v>1.16</v>
      </c>
      <c r="B29" s="38" t="s">
        <v>159</v>
      </c>
      <c r="C29" s="39" t="s">
        <v>70</v>
      </c>
      <c r="D29" s="71"/>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3"/>
      <c r="IA29" s="21">
        <v>1.16</v>
      </c>
      <c r="IB29" s="21" t="s">
        <v>159</v>
      </c>
      <c r="IC29" s="21" t="s">
        <v>70</v>
      </c>
      <c r="IE29" s="22"/>
      <c r="IF29" s="22"/>
      <c r="IG29" s="22"/>
      <c r="IH29" s="22"/>
      <c r="II29" s="22"/>
    </row>
    <row r="30" spans="1:243" s="21" customFormat="1" ht="15.75">
      <c r="A30" s="37">
        <v>1.17</v>
      </c>
      <c r="B30" s="38" t="s">
        <v>145</v>
      </c>
      <c r="C30" s="39" t="s">
        <v>59</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21">
        <v>1.17</v>
      </c>
      <c r="IB30" s="21" t="s">
        <v>145</v>
      </c>
      <c r="IC30" s="21" t="s">
        <v>59</v>
      </c>
      <c r="IE30" s="22"/>
      <c r="IF30" s="22"/>
      <c r="IG30" s="22"/>
      <c r="IH30" s="22"/>
      <c r="II30" s="22"/>
    </row>
    <row r="31" spans="1:243" s="21" customFormat="1" ht="63">
      <c r="A31" s="36">
        <v>1.18</v>
      </c>
      <c r="B31" s="38" t="s">
        <v>173</v>
      </c>
      <c r="C31" s="39" t="s">
        <v>72</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1">
        <v>1.18</v>
      </c>
      <c r="IB31" s="21" t="s">
        <v>173</v>
      </c>
      <c r="IC31" s="21" t="s">
        <v>72</v>
      </c>
      <c r="IE31" s="22"/>
      <c r="IF31" s="22"/>
      <c r="IG31" s="22"/>
      <c r="IH31" s="22"/>
      <c r="II31" s="22"/>
    </row>
    <row r="32" spans="1:243" s="21" customFormat="1" ht="31.5">
      <c r="A32" s="37">
        <v>1.19</v>
      </c>
      <c r="B32" s="38" t="s">
        <v>174</v>
      </c>
      <c r="C32" s="39" t="s">
        <v>73</v>
      </c>
      <c r="D32" s="39">
        <v>64.26</v>
      </c>
      <c r="E32" s="40" t="s">
        <v>137</v>
      </c>
      <c r="F32" s="41">
        <v>787.55</v>
      </c>
      <c r="G32" s="42"/>
      <c r="H32" s="42"/>
      <c r="I32" s="43" t="s">
        <v>38</v>
      </c>
      <c r="J32" s="44">
        <f t="shared" si="0"/>
        <v>1</v>
      </c>
      <c r="K32" s="42" t="s">
        <v>39</v>
      </c>
      <c r="L32" s="42" t="s">
        <v>4</v>
      </c>
      <c r="M32" s="45"/>
      <c r="N32" s="42"/>
      <c r="O32" s="42"/>
      <c r="P32" s="46"/>
      <c r="Q32" s="42"/>
      <c r="R32" s="42"/>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1"/>
        <v>50608</v>
      </c>
      <c r="BB32" s="48">
        <f t="shared" si="2"/>
        <v>50608</v>
      </c>
      <c r="BC32" s="49" t="str">
        <f t="shared" si="3"/>
        <v>INR  Fifty Thousand Six Hundred &amp; Eight  Only</v>
      </c>
      <c r="IA32" s="21">
        <v>1.19</v>
      </c>
      <c r="IB32" s="21" t="s">
        <v>174</v>
      </c>
      <c r="IC32" s="21" t="s">
        <v>73</v>
      </c>
      <c r="ID32" s="21">
        <v>64.26</v>
      </c>
      <c r="IE32" s="22" t="s">
        <v>137</v>
      </c>
      <c r="IF32" s="22"/>
      <c r="IG32" s="22"/>
      <c r="IH32" s="22"/>
      <c r="II32" s="22"/>
    </row>
    <row r="33" spans="1:243" s="21" customFormat="1" ht="47.25">
      <c r="A33" s="36">
        <v>1.2</v>
      </c>
      <c r="B33" s="38" t="s">
        <v>160</v>
      </c>
      <c r="C33" s="39" t="s">
        <v>74</v>
      </c>
      <c r="D33" s="39">
        <v>0.26</v>
      </c>
      <c r="E33" s="40" t="s">
        <v>148</v>
      </c>
      <c r="F33" s="41">
        <v>6978.21</v>
      </c>
      <c r="G33" s="42"/>
      <c r="H33" s="42"/>
      <c r="I33" s="43" t="s">
        <v>38</v>
      </c>
      <c r="J33" s="44">
        <f t="shared" si="0"/>
        <v>1</v>
      </c>
      <c r="K33" s="42" t="s">
        <v>39</v>
      </c>
      <c r="L33" s="42" t="s">
        <v>4</v>
      </c>
      <c r="M33" s="45"/>
      <c r="N33" s="42"/>
      <c r="O33" s="42"/>
      <c r="P33" s="46"/>
      <c r="Q33" s="42"/>
      <c r="R33" s="42"/>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1"/>
        <v>1814</v>
      </c>
      <c r="BB33" s="48">
        <f t="shared" si="2"/>
        <v>1814</v>
      </c>
      <c r="BC33" s="49" t="str">
        <f t="shared" si="3"/>
        <v>INR  One Thousand Eight Hundred &amp; Fourteen  Only</v>
      </c>
      <c r="IA33" s="21">
        <v>1.2</v>
      </c>
      <c r="IB33" s="21" t="s">
        <v>160</v>
      </c>
      <c r="IC33" s="21" t="s">
        <v>74</v>
      </c>
      <c r="ID33" s="21">
        <v>0.26</v>
      </c>
      <c r="IE33" s="22" t="s">
        <v>148</v>
      </c>
      <c r="IF33" s="22"/>
      <c r="IG33" s="22"/>
      <c r="IH33" s="22"/>
      <c r="II33" s="22"/>
    </row>
    <row r="34" spans="1:243" s="21" customFormat="1" ht="15.75">
      <c r="A34" s="37">
        <v>1.21</v>
      </c>
      <c r="B34" s="38" t="s">
        <v>151</v>
      </c>
      <c r="C34" s="39" t="s">
        <v>75</v>
      </c>
      <c r="D34" s="71"/>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3"/>
      <c r="IA34" s="21">
        <v>1.21</v>
      </c>
      <c r="IB34" s="21" t="s">
        <v>151</v>
      </c>
      <c r="IC34" s="21" t="s">
        <v>75</v>
      </c>
      <c r="IE34" s="22"/>
      <c r="IF34" s="22"/>
      <c r="IG34" s="22"/>
      <c r="IH34" s="22"/>
      <c r="II34" s="22"/>
    </row>
    <row r="35" spans="1:243" s="21" customFormat="1" ht="126">
      <c r="A35" s="36">
        <v>1.22</v>
      </c>
      <c r="B35" s="38" t="s">
        <v>161</v>
      </c>
      <c r="C35" s="39" t="s">
        <v>76</v>
      </c>
      <c r="D35" s="39">
        <v>22</v>
      </c>
      <c r="E35" s="40" t="s">
        <v>150</v>
      </c>
      <c r="F35" s="41">
        <v>233.76</v>
      </c>
      <c r="G35" s="42"/>
      <c r="H35" s="42"/>
      <c r="I35" s="43" t="s">
        <v>38</v>
      </c>
      <c r="J35" s="44">
        <f t="shared" si="0"/>
        <v>1</v>
      </c>
      <c r="K35" s="42" t="s">
        <v>39</v>
      </c>
      <c r="L35" s="42" t="s">
        <v>4</v>
      </c>
      <c r="M35" s="45"/>
      <c r="N35" s="42"/>
      <c r="O35" s="42"/>
      <c r="P35" s="46"/>
      <c r="Q35" s="42"/>
      <c r="R35" s="42"/>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1"/>
        <v>5143</v>
      </c>
      <c r="BB35" s="48">
        <f t="shared" si="2"/>
        <v>5143</v>
      </c>
      <c r="BC35" s="49" t="str">
        <f t="shared" si="3"/>
        <v>INR  Five Thousand One Hundred &amp; Forty Three  Only</v>
      </c>
      <c r="IA35" s="21">
        <v>1.22</v>
      </c>
      <c r="IB35" s="21" t="s">
        <v>161</v>
      </c>
      <c r="IC35" s="21" t="s">
        <v>76</v>
      </c>
      <c r="ID35" s="21">
        <v>22</v>
      </c>
      <c r="IE35" s="34" t="s">
        <v>150</v>
      </c>
      <c r="IF35" s="22"/>
      <c r="IG35" s="22"/>
      <c r="IH35" s="22"/>
      <c r="II35" s="22"/>
    </row>
    <row r="36" spans="1:243" s="21" customFormat="1" ht="78.75">
      <c r="A36" s="37">
        <v>1.23</v>
      </c>
      <c r="B36" s="38" t="s">
        <v>175</v>
      </c>
      <c r="C36" s="39" t="s">
        <v>77</v>
      </c>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3"/>
      <c r="IA36" s="21">
        <v>1.23</v>
      </c>
      <c r="IB36" s="21" t="s">
        <v>175</v>
      </c>
      <c r="IC36" s="21" t="s">
        <v>77</v>
      </c>
      <c r="IE36" s="22"/>
      <c r="IF36" s="22"/>
      <c r="IG36" s="22"/>
      <c r="IH36" s="22"/>
      <c r="II36" s="22"/>
    </row>
    <row r="37" spans="1:243" s="21" customFormat="1" ht="47.25">
      <c r="A37" s="36">
        <v>1.24</v>
      </c>
      <c r="B37" s="38" t="s">
        <v>176</v>
      </c>
      <c r="C37" s="39" t="s">
        <v>78</v>
      </c>
      <c r="D37" s="39">
        <v>263</v>
      </c>
      <c r="E37" s="40" t="s">
        <v>149</v>
      </c>
      <c r="F37" s="41">
        <v>280.36</v>
      </c>
      <c r="G37" s="42"/>
      <c r="H37" s="42"/>
      <c r="I37" s="43" t="s">
        <v>38</v>
      </c>
      <c r="J37" s="44">
        <f t="shared" si="0"/>
        <v>1</v>
      </c>
      <c r="K37" s="42" t="s">
        <v>39</v>
      </c>
      <c r="L37" s="42" t="s">
        <v>4</v>
      </c>
      <c r="M37" s="45"/>
      <c r="N37" s="42"/>
      <c r="O37" s="42"/>
      <c r="P37" s="46"/>
      <c r="Q37" s="42"/>
      <c r="R37" s="42"/>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1"/>
        <v>73735</v>
      </c>
      <c r="BB37" s="48">
        <f t="shared" si="2"/>
        <v>73735</v>
      </c>
      <c r="BC37" s="49" t="str">
        <f t="shared" si="3"/>
        <v>INR  Seventy Three Thousand Seven Hundred &amp; Thirty Five  Only</v>
      </c>
      <c r="IA37" s="21">
        <v>1.24</v>
      </c>
      <c r="IB37" s="21" t="s">
        <v>176</v>
      </c>
      <c r="IC37" s="21" t="s">
        <v>78</v>
      </c>
      <c r="ID37" s="21">
        <v>263</v>
      </c>
      <c r="IE37" s="22" t="s">
        <v>149</v>
      </c>
      <c r="IF37" s="22"/>
      <c r="IG37" s="22"/>
      <c r="IH37" s="22"/>
      <c r="II37" s="22"/>
    </row>
    <row r="38" spans="1:243" s="21" customFormat="1" ht="78.75">
      <c r="A38" s="37">
        <v>1.25</v>
      </c>
      <c r="B38" s="38" t="s">
        <v>177</v>
      </c>
      <c r="C38" s="39" t="s">
        <v>79</v>
      </c>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3"/>
      <c r="IA38" s="21">
        <v>1.25</v>
      </c>
      <c r="IB38" s="21" t="s">
        <v>177</v>
      </c>
      <c r="IC38" s="21" t="s">
        <v>79</v>
      </c>
      <c r="IE38" s="22"/>
      <c r="IF38" s="22"/>
      <c r="IG38" s="22"/>
      <c r="IH38" s="22"/>
      <c r="II38" s="22"/>
    </row>
    <row r="39" spans="1:243" s="21" customFormat="1" ht="15.75">
      <c r="A39" s="36">
        <v>1.26</v>
      </c>
      <c r="B39" s="38" t="s">
        <v>178</v>
      </c>
      <c r="C39" s="39" t="s">
        <v>80</v>
      </c>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3"/>
      <c r="IA39" s="21">
        <v>1.26</v>
      </c>
      <c r="IB39" s="21" t="s">
        <v>178</v>
      </c>
      <c r="IC39" s="21" t="s">
        <v>80</v>
      </c>
      <c r="IE39" s="22"/>
      <c r="IF39" s="22"/>
      <c r="IG39" s="22"/>
      <c r="IH39" s="22"/>
      <c r="II39" s="22"/>
    </row>
    <row r="40" spans="1:243" s="21" customFormat="1" ht="31.5">
      <c r="A40" s="37">
        <v>1.27</v>
      </c>
      <c r="B40" s="38" t="s">
        <v>179</v>
      </c>
      <c r="C40" s="39" t="s">
        <v>81</v>
      </c>
      <c r="D40" s="39">
        <v>23</v>
      </c>
      <c r="E40" s="40" t="s">
        <v>150</v>
      </c>
      <c r="F40" s="41">
        <v>105.17</v>
      </c>
      <c r="G40" s="42"/>
      <c r="H40" s="42"/>
      <c r="I40" s="43" t="s">
        <v>38</v>
      </c>
      <c r="J40" s="44">
        <f t="shared" si="0"/>
        <v>1</v>
      </c>
      <c r="K40" s="42" t="s">
        <v>39</v>
      </c>
      <c r="L40" s="42" t="s">
        <v>4</v>
      </c>
      <c r="M40" s="45"/>
      <c r="N40" s="42"/>
      <c r="O40" s="42"/>
      <c r="P40" s="46"/>
      <c r="Q40" s="42"/>
      <c r="R40" s="42"/>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1"/>
        <v>2419</v>
      </c>
      <c r="BB40" s="48">
        <f t="shared" si="2"/>
        <v>2419</v>
      </c>
      <c r="BC40" s="49" t="str">
        <f t="shared" si="3"/>
        <v>INR  Two Thousand Four Hundred &amp; Nineteen  Only</v>
      </c>
      <c r="IA40" s="21">
        <v>1.27</v>
      </c>
      <c r="IB40" s="21" t="s">
        <v>179</v>
      </c>
      <c r="IC40" s="21" t="s">
        <v>81</v>
      </c>
      <c r="ID40" s="21">
        <v>23</v>
      </c>
      <c r="IE40" s="22" t="s">
        <v>150</v>
      </c>
      <c r="IF40" s="22"/>
      <c r="IG40" s="22"/>
      <c r="IH40" s="22"/>
      <c r="II40" s="22"/>
    </row>
    <row r="41" spans="1:243" s="21" customFormat="1" ht="15.75">
      <c r="A41" s="36">
        <v>1.28</v>
      </c>
      <c r="B41" s="38" t="s">
        <v>180</v>
      </c>
      <c r="C41" s="39" t="s">
        <v>82</v>
      </c>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c r="IA41" s="21">
        <v>1.28</v>
      </c>
      <c r="IB41" s="21" t="s">
        <v>180</v>
      </c>
      <c r="IC41" s="21" t="s">
        <v>82</v>
      </c>
      <c r="IE41" s="22"/>
      <c r="IF41" s="22"/>
      <c r="IG41" s="22"/>
      <c r="IH41" s="22"/>
      <c r="II41" s="22"/>
    </row>
    <row r="42" spans="1:243" s="21" customFormat="1" ht="31.5">
      <c r="A42" s="37">
        <v>1.29</v>
      </c>
      <c r="B42" s="38" t="s">
        <v>179</v>
      </c>
      <c r="C42" s="39" t="s">
        <v>83</v>
      </c>
      <c r="D42" s="39">
        <v>10</v>
      </c>
      <c r="E42" s="40" t="s">
        <v>150</v>
      </c>
      <c r="F42" s="41">
        <v>115.74</v>
      </c>
      <c r="G42" s="42"/>
      <c r="H42" s="42"/>
      <c r="I42" s="43" t="s">
        <v>38</v>
      </c>
      <c r="J42" s="44">
        <f t="shared" si="0"/>
        <v>1</v>
      </c>
      <c r="K42" s="42" t="s">
        <v>39</v>
      </c>
      <c r="L42" s="42" t="s">
        <v>4</v>
      </c>
      <c r="M42" s="45"/>
      <c r="N42" s="42"/>
      <c r="O42" s="42"/>
      <c r="P42" s="46"/>
      <c r="Q42" s="42"/>
      <c r="R42" s="42"/>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1"/>
        <v>1157</v>
      </c>
      <c r="BB42" s="48">
        <f t="shared" si="2"/>
        <v>1157</v>
      </c>
      <c r="BC42" s="49" t="str">
        <f t="shared" si="3"/>
        <v>INR  One Thousand One Hundred &amp; Fifty Seven  Only</v>
      </c>
      <c r="IA42" s="21">
        <v>1.29</v>
      </c>
      <c r="IB42" s="21" t="s">
        <v>179</v>
      </c>
      <c r="IC42" s="21" t="s">
        <v>83</v>
      </c>
      <c r="ID42" s="21">
        <v>10</v>
      </c>
      <c r="IE42" s="34" t="s">
        <v>150</v>
      </c>
      <c r="IF42" s="22"/>
      <c r="IG42" s="22"/>
      <c r="IH42" s="22"/>
      <c r="II42" s="22"/>
    </row>
    <row r="43" spans="1:243" s="21" customFormat="1" ht="15.75">
      <c r="A43" s="36">
        <v>1.3</v>
      </c>
      <c r="B43" s="38" t="s">
        <v>181</v>
      </c>
      <c r="C43" s="39" t="s">
        <v>84</v>
      </c>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3"/>
      <c r="IA43" s="21">
        <v>1.3</v>
      </c>
      <c r="IB43" s="21" t="s">
        <v>181</v>
      </c>
      <c r="IC43" s="21" t="s">
        <v>84</v>
      </c>
      <c r="IE43" s="22"/>
      <c r="IF43" s="22"/>
      <c r="IG43" s="22"/>
      <c r="IH43" s="22"/>
      <c r="II43" s="22"/>
    </row>
    <row r="44" spans="1:243" s="21" customFormat="1" ht="31.5">
      <c r="A44" s="37">
        <v>1.31</v>
      </c>
      <c r="B44" s="38" t="s">
        <v>182</v>
      </c>
      <c r="C44" s="39" t="s">
        <v>85</v>
      </c>
      <c r="D44" s="39">
        <v>23</v>
      </c>
      <c r="E44" s="40" t="s">
        <v>150</v>
      </c>
      <c r="F44" s="41">
        <v>101.67</v>
      </c>
      <c r="G44" s="42"/>
      <c r="H44" s="42"/>
      <c r="I44" s="43" t="s">
        <v>38</v>
      </c>
      <c r="J44" s="44">
        <f t="shared" si="0"/>
        <v>1</v>
      </c>
      <c r="K44" s="42" t="s">
        <v>39</v>
      </c>
      <c r="L44" s="42" t="s">
        <v>4</v>
      </c>
      <c r="M44" s="45"/>
      <c r="N44" s="42"/>
      <c r="O44" s="42"/>
      <c r="P44" s="46"/>
      <c r="Q44" s="42"/>
      <c r="R44" s="42"/>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1"/>
        <v>2338</v>
      </c>
      <c r="BB44" s="48">
        <f t="shared" si="2"/>
        <v>2338</v>
      </c>
      <c r="BC44" s="49" t="str">
        <f t="shared" si="3"/>
        <v>INR  Two Thousand Three Hundred &amp; Thirty Eight  Only</v>
      </c>
      <c r="IA44" s="21">
        <v>1.31</v>
      </c>
      <c r="IB44" s="21" t="s">
        <v>182</v>
      </c>
      <c r="IC44" s="21" t="s">
        <v>85</v>
      </c>
      <c r="ID44" s="21">
        <v>23</v>
      </c>
      <c r="IE44" s="22" t="s">
        <v>150</v>
      </c>
      <c r="IF44" s="22"/>
      <c r="IG44" s="22"/>
      <c r="IH44" s="22"/>
      <c r="II44" s="22"/>
    </row>
    <row r="45" spans="1:243" s="21" customFormat="1" ht="110.25">
      <c r="A45" s="36">
        <v>1.32</v>
      </c>
      <c r="B45" s="38" t="s">
        <v>183</v>
      </c>
      <c r="C45" s="39" t="s">
        <v>86</v>
      </c>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3"/>
      <c r="IA45" s="21">
        <v>1.32</v>
      </c>
      <c r="IB45" s="21" t="s">
        <v>183</v>
      </c>
      <c r="IC45" s="21" t="s">
        <v>86</v>
      </c>
      <c r="IE45" s="22"/>
      <c r="IF45" s="22"/>
      <c r="IG45" s="22"/>
      <c r="IH45" s="22"/>
      <c r="II45" s="22"/>
    </row>
    <row r="46" spans="1:243" s="21" customFormat="1" ht="31.5">
      <c r="A46" s="37">
        <v>1.33</v>
      </c>
      <c r="B46" s="38" t="s">
        <v>179</v>
      </c>
      <c r="C46" s="39" t="s">
        <v>87</v>
      </c>
      <c r="D46" s="39">
        <v>144</v>
      </c>
      <c r="E46" s="40" t="s">
        <v>150</v>
      </c>
      <c r="F46" s="41">
        <v>271.37</v>
      </c>
      <c r="G46" s="42"/>
      <c r="H46" s="42"/>
      <c r="I46" s="43" t="s">
        <v>38</v>
      </c>
      <c r="J46" s="44">
        <f t="shared" si="0"/>
        <v>1</v>
      </c>
      <c r="K46" s="42" t="s">
        <v>39</v>
      </c>
      <c r="L46" s="42" t="s">
        <v>4</v>
      </c>
      <c r="M46" s="45"/>
      <c r="N46" s="42"/>
      <c r="O46" s="42"/>
      <c r="P46" s="46"/>
      <c r="Q46" s="42"/>
      <c r="R46" s="42"/>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1"/>
        <v>39077</v>
      </c>
      <c r="BB46" s="48">
        <f t="shared" si="2"/>
        <v>39077</v>
      </c>
      <c r="BC46" s="49" t="str">
        <f t="shared" si="3"/>
        <v>INR  Thirty Nine Thousand  &amp;Seventy Seven  Only</v>
      </c>
      <c r="IA46" s="21">
        <v>1.33</v>
      </c>
      <c r="IB46" s="21" t="s">
        <v>179</v>
      </c>
      <c r="IC46" s="21" t="s">
        <v>87</v>
      </c>
      <c r="ID46" s="21">
        <v>144</v>
      </c>
      <c r="IE46" s="22" t="s">
        <v>150</v>
      </c>
      <c r="IF46" s="22"/>
      <c r="IG46" s="22"/>
      <c r="IH46" s="22"/>
      <c r="II46" s="22"/>
    </row>
    <row r="47" spans="1:243" s="21" customFormat="1" ht="15.75">
      <c r="A47" s="36">
        <v>1.34</v>
      </c>
      <c r="B47" s="38" t="s">
        <v>146</v>
      </c>
      <c r="C47" s="39" t="s">
        <v>88</v>
      </c>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3"/>
      <c r="IA47" s="21">
        <v>1.34</v>
      </c>
      <c r="IB47" s="21" t="s">
        <v>146</v>
      </c>
      <c r="IC47" s="21" t="s">
        <v>88</v>
      </c>
      <c r="IE47" s="22"/>
      <c r="IF47" s="22"/>
      <c r="IG47" s="22"/>
      <c r="IH47" s="22"/>
      <c r="II47" s="22"/>
    </row>
    <row r="48" spans="1:243" s="21" customFormat="1" ht="47.25">
      <c r="A48" s="37">
        <v>1.35</v>
      </c>
      <c r="B48" s="38" t="s">
        <v>184</v>
      </c>
      <c r="C48" s="39" t="s">
        <v>89</v>
      </c>
      <c r="D48" s="39">
        <v>58</v>
      </c>
      <c r="E48" s="40" t="s">
        <v>137</v>
      </c>
      <c r="F48" s="41">
        <v>382.55</v>
      </c>
      <c r="G48" s="42"/>
      <c r="H48" s="42"/>
      <c r="I48" s="43" t="s">
        <v>38</v>
      </c>
      <c r="J48" s="44">
        <f t="shared" si="0"/>
        <v>1</v>
      </c>
      <c r="K48" s="42" t="s">
        <v>39</v>
      </c>
      <c r="L48" s="42" t="s">
        <v>4</v>
      </c>
      <c r="M48" s="45"/>
      <c r="N48" s="42"/>
      <c r="O48" s="42"/>
      <c r="P48" s="46"/>
      <c r="Q48" s="42"/>
      <c r="R48" s="42"/>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1"/>
        <v>22188</v>
      </c>
      <c r="BB48" s="48">
        <f t="shared" si="2"/>
        <v>22188</v>
      </c>
      <c r="BC48" s="49" t="str">
        <f t="shared" si="3"/>
        <v>INR  Twenty Two Thousand One Hundred &amp; Eighty Eight  Only</v>
      </c>
      <c r="IA48" s="21">
        <v>1.35</v>
      </c>
      <c r="IB48" s="21" t="s">
        <v>184</v>
      </c>
      <c r="IC48" s="21" t="s">
        <v>89</v>
      </c>
      <c r="ID48" s="21">
        <v>58</v>
      </c>
      <c r="IE48" s="22" t="s">
        <v>137</v>
      </c>
      <c r="IF48" s="22"/>
      <c r="IG48" s="22"/>
      <c r="IH48" s="22"/>
      <c r="II48" s="22"/>
    </row>
    <row r="49" spans="1:243" s="21" customFormat="1" ht="31.5">
      <c r="A49" s="36">
        <v>1.36</v>
      </c>
      <c r="B49" s="38" t="s">
        <v>185</v>
      </c>
      <c r="C49" s="39" t="s">
        <v>90</v>
      </c>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3"/>
      <c r="IA49" s="21">
        <v>1.36</v>
      </c>
      <c r="IB49" s="21" t="s">
        <v>185</v>
      </c>
      <c r="IC49" s="21" t="s">
        <v>90</v>
      </c>
      <c r="IE49" s="22"/>
      <c r="IF49" s="22"/>
      <c r="IG49" s="22"/>
      <c r="IH49" s="22"/>
      <c r="II49" s="22"/>
    </row>
    <row r="50" spans="1:243" s="21" customFormat="1" ht="47.25">
      <c r="A50" s="37">
        <v>1.37</v>
      </c>
      <c r="B50" s="38" t="s">
        <v>186</v>
      </c>
      <c r="C50" s="39" t="s">
        <v>91</v>
      </c>
      <c r="D50" s="39">
        <v>500</v>
      </c>
      <c r="E50" s="40" t="s">
        <v>137</v>
      </c>
      <c r="F50" s="41">
        <v>187.99</v>
      </c>
      <c r="G50" s="42"/>
      <c r="H50" s="42"/>
      <c r="I50" s="43" t="s">
        <v>38</v>
      </c>
      <c r="J50" s="44">
        <f t="shared" si="0"/>
        <v>1</v>
      </c>
      <c r="K50" s="42" t="s">
        <v>39</v>
      </c>
      <c r="L50" s="42" t="s">
        <v>4</v>
      </c>
      <c r="M50" s="45"/>
      <c r="N50" s="42"/>
      <c r="O50" s="42"/>
      <c r="P50" s="46"/>
      <c r="Q50" s="42"/>
      <c r="R50" s="42"/>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1"/>
        <v>93995</v>
      </c>
      <c r="BB50" s="48">
        <f t="shared" si="2"/>
        <v>93995</v>
      </c>
      <c r="BC50" s="49" t="str">
        <f t="shared" si="3"/>
        <v>INR  Ninety Three Thousand Nine Hundred &amp; Ninety Five  Only</v>
      </c>
      <c r="IA50" s="21">
        <v>1.37</v>
      </c>
      <c r="IB50" s="21" t="s">
        <v>186</v>
      </c>
      <c r="IC50" s="21" t="s">
        <v>91</v>
      </c>
      <c r="ID50" s="21">
        <v>500</v>
      </c>
      <c r="IE50" s="22" t="s">
        <v>137</v>
      </c>
      <c r="IF50" s="22"/>
      <c r="IG50" s="22"/>
      <c r="IH50" s="22"/>
      <c r="II50" s="22"/>
    </row>
    <row r="51" spans="1:243" s="21" customFormat="1" ht="47.25">
      <c r="A51" s="36">
        <v>1.38</v>
      </c>
      <c r="B51" s="38" t="s">
        <v>187</v>
      </c>
      <c r="C51" s="39" t="s">
        <v>92</v>
      </c>
      <c r="D51" s="39">
        <v>2265</v>
      </c>
      <c r="E51" s="40" t="s">
        <v>137</v>
      </c>
      <c r="F51" s="41">
        <v>6.66</v>
      </c>
      <c r="G51" s="42"/>
      <c r="H51" s="42"/>
      <c r="I51" s="43" t="s">
        <v>38</v>
      </c>
      <c r="J51" s="44">
        <f t="shared" si="0"/>
        <v>1</v>
      </c>
      <c r="K51" s="42" t="s">
        <v>39</v>
      </c>
      <c r="L51" s="42" t="s">
        <v>4</v>
      </c>
      <c r="M51" s="45"/>
      <c r="N51" s="42"/>
      <c r="O51" s="42"/>
      <c r="P51" s="46"/>
      <c r="Q51" s="42"/>
      <c r="R51" s="42"/>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1"/>
        <v>15085</v>
      </c>
      <c r="BB51" s="48">
        <f t="shared" si="2"/>
        <v>15085</v>
      </c>
      <c r="BC51" s="49" t="str">
        <f t="shared" si="3"/>
        <v>INR  Fifteen Thousand  &amp;Eighty Five  Only</v>
      </c>
      <c r="IA51" s="21">
        <v>1.38</v>
      </c>
      <c r="IB51" s="21" t="s">
        <v>187</v>
      </c>
      <c r="IC51" s="21" t="s">
        <v>92</v>
      </c>
      <c r="ID51" s="21">
        <v>2265</v>
      </c>
      <c r="IE51" s="22" t="s">
        <v>137</v>
      </c>
      <c r="IF51" s="22"/>
      <c r="IG51" s="22"/>
      <c r="IH51" s="22"/>
      <c r="II51" s="22"/>
    </row>
    <row r="52" spans="1:243" s="21" customFormat="1" ht="31.5">
      <c r="A52" s="37">
        <v>1.39</v>
      </c>
      <c r="B52" s="38" t="s">
        <v>152</v>
      </c>
      <c r="C52" s="39" t="s">
        <v>93</v>
      </c>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3"/>
      <c r="IA52" s="21">
        <v>1.39</v>
      </c>
      <c r="IB52" s="21" t="s">
        <v>152</v>
      </c>
      <c r="IC52" s="21" t="s">
        <v>93</v>
      </c>
      <c r="IE52" s="22"/>
      <c r="IF52" s="22"/>
      <c r="IG52" s="22"/>
      <c r="IH52" s="22"/>
      <c r="II52" s="22"/>
    </row>
    <row r="53" spans="1:243" s="21" customFormat="1" ht="47.25">
      <c r="A53" s="36">
        <v>1.4</v>
      </c>
      <c r="B53" s="38" t="s">
        <v>153</v>
      </c>
      <c r="C53" s="39" t="s">
        <v>94</v>
      </c>
      <c r="D53" s="39">
        <v>6016</v>
      </c>
      <c r="E53" s="40" t="s">
        <v>137</v>
      </c>
      <c r="F53" s="41">
        <v>146.3</v>
      </c>
      <c r="G53" s="42"/>
      <c r="H53" s="42"/>
      <c r="I53" s="43" t="s">
        <v>38</v>
      </c>
      <c r="J53" s="44">
        <f t="shared" si="0"/>
        <v>1</v>
      </c>
      <c r="K53" s="42" t="s">
        <v>39</v>
      </c>
      <c r="L53" s="42" t="s">
        <v>4</v>
      </c>
      <c r="M53" s="45"/>
      <c r="N53" s="42"/>
      <c r="O53" s="42"/>
      <c r="P53" s="46"/>
      <c r="Q53" s="42"/>
      <c r="R53" s="42"/>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1"/>
        <v>880141</v>
      </c>
      <c r="BB53" s="48">
        <f t="shared" si="2"/>
        <v>880141</v>
      </c>
      <c r="BC53" s="49" t="str">
        <f t="shared" si="3"/>
        <v>INR  Eight Lakh Eighty Thousand One Hundred &amp; Forty One  Only</v>
      </c>
      <c r="IA53" s="21">
        <v>1.4</v>
      </c>
      <c r="IB53" s="21" t="s">
        <v>153</v>
      </c>
      <c r="IC53" s="21" t="s">
        <v>94</v>
      </c>
      <c r="ID53" s="21">
        <v>6016</v>
      </c>
      <c r="IE53" s="22" t="s">
        <v>137</v>
      </c>
      <c r="IF53" s="22"/>
      <c r="IG53" s="22"/>
      <c r="IH53" s="22"/>
      <c r="II53" s="22"/>
    </row>
    <row r="54" spans="1:243" s="21" customFormat="1" ht="63">
      <c r="A54" s="37">
        <v>1.41</v>
      </c>
      <c r="B54" s="38" t="s">
        <v>188</v>
      </c>
      <c r="C54" s="39" t="s">
        <v>95</v>
      </c>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3"/>
      <c r="IA54" s="21">
        <v>1.41</v>
      </c>
      <c r="IB54" s="21" t="s">
        <v>188</v>
      </c>
      <c r="IC54" s="21" t="s">
        <v>95</v>
      </c>
      <c r="IE54" s="22"/>
      <c r="IF54" s="22"/>
      <c r="IG54" s="22"/>
      <c r="IH54" s="22"/>
      <c r="II54" s="22"/>
    </row>
    <row r="55" spans="1:243" s="21" customFormat="1" ht="31.5">
      <c r="A55" s="36">
        <v>1.42</v>
      </c>
      <c r="B55" s="38" t="s">
        <v>189</v>
      </c>
      <c r="C55" s="39" t="s">
        <v>96</v>
      </c>
      <c r="D55" s="39">
        <v>175</v>
      </c>
      <c r="E55" s="40" t="s">
        <v>137</v>
      </c>
      <c r="F55" s="41">
        <v>49.8</v>
      </c>
      <c r="G55" s="42"/>
      <c r="H55" s="42"/>
      <c r="I55" s="43" t="s">
        <v>38</v>
      </c>
      <c r="J55" s="44">
        <f t="shared" si="0"/>
        <v>1</v>
      </c>
      <c r="K55" s="42" t="s">
        <v>39</v>
      </c>
      <c r="L55" s="42" t="s">
        <v>4</v>
      </c>
      <c r="M55" s="45"/>
      <c r="N55" s="42"/>
      <c r="O55" s="42"/>
      <c r="P55" s="46"/>
      <c r="Q55" s="42"/>
      <c r="R55" s="42"/>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1"/>
        <v>8715</v>
      </c>
      <c r="BB55" s="48">
        <f t="shared" si="2"/>
        <v>8715</v>
      </c>
      <c r="BC55" s="49" t="str">
        <f t="shared" si="3"/>
        <v>INR  Eight Thousand Seven Hundred &amp; Fifteen  Only</v>
      </c>
      <c r="IA55" s="21">
        <v>1.42</v>
      </c>
      <c r="IB55" s="21" t="s">
        <v>189</v>
      </c>
      <c r="IC55" s="21" t="s">
        <v>96</v>
      </c>
      <c r="ID55" s="21">
        <v>175</v>
      </c>
      <c r="IE55" s="22" t="s">
        <v>137</v>
      </c>
      <c r="IF55" s="22"/>
      <c r="IG55" s="22"/>
      <c r="IH55" s="22"/>
      <c r="II55" s="22"/>
    </row>
    <row r="56" spans="1:243" s="21" customFormat="1" ht="47.25">
      <c r="A56" s="37">
        <v>1.43</v>
      </c>
      <c r="B56" s="38" t="s">
        <v>190</v>
      </c>
      <c r="C56" s="39" t="s">
        <v>97</v>
      </c>
      <c r="D56" s="71"/>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3"/>
      <c r="IA56" s="21">
        <v>1.43</v>
      </c>
      <c r="IB56" s="21" t="s">
        <v>190</v>
      </c>
      <c r="IC56" s="21" t="s">
        <v>97</v>
      </c>
      <c r="IE56" s="22"/>
      <c r="IF56" s="22"/>
      <c r="IG56" s="22"/>
      <c r="IH56" s="22"/>
      <c r="II56" s="22"/>
    </row>
    <row r="57" spans="1:243" s="21" customFormat="1" ht="31.5">
      <c r="A57" s="36">
        <v>1.44</v>
      </c>
      <c r="B57" s="38" t="s">
        <v>191</v>
      </c>
      <c r="C57" s="39" t="s">
        <v>98</v>
      </c>
      <c r="D57" s="39">
        <v>913</v>
      </c>
      <c r="E57" s="40" t="s">
        <v>137</v>
      </c>
      <c r="F57" s="41">
        <v>75.89</v>
      </c>
      <c r="G57" s="42"/>
      <c r="H57" s="42"/>
      <c r="I57" s="43" t="s">
        <v>38</v>
      </c>
      <c r="J57" s="44">
        <f t="shared" si="0"/>
        <v>1</v>
      </c>
      <c r="K57" s="42" t="s">
        <v>39</v>
      </c>
      <c r="L57" s="42" t="s">
        <v>4</v>
      </c>
      <c r="M57" s="45"/>
      <c r="N57" s="42"/>
      <c r="O57" s="42"/>
      <c r="P57" s="46"/>
      <c r="Q57" s="42"/>
      <c r="R57" s="42"/>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1"/>
        <v>69288</v>
      </c>
      <c r="BB57" s="48">
        <f t="shared" si="2"/>
        <v>69288</v>
      </c>
      <c r="BC57" s="49" t="str">
        <f t="shared" si="3"/>
        <v>INR  Sixty Nine Thousand Two Hundred &amp; Eighty Eight  Only</v>
      </c>
      <c r="IA57" s="21">
        <v>1.44</v>
      </c>
      <c r="IB57" s="21" t="s">
        <v>191</v>
      </c>
      <c r="IC57" s="21" t="s">
        <v>98</v>
      </c>
      <c r="ID57" s="21">
        <v>913</v>
      </c>
      <c r="IE57" s="22" t="s">
        <v>137</v>
      </c>
      <c r="IF57" s="22"/>
      <c r="IG57" s="22"/>
      <c r="IH57" s="22"/>
      <c r="II57" s="22"/>
    </row>
    <row r="58" spans="1:243" s="21" customFormat="1" ht="31.5">
      <c r="A58" s="37">
        <v>1.45</v>
      </c>
      <c r="B58" s="38" t="s">
        <v>223</v>
      </c>
      <c r="C58" s="39" t="s">
        <v>99</v>
      </c>
      <c r="D58" s="39">
        <v>335</v>
      </c>
      <c r="E58" s="40" t="s">
        <v>137</v>
      </c>
      <c r="F58" s="41">
        <v>97.85</v>
      </c>
      <c r="G58" s="42"/>
      <c r="H58" s="42"/>
      <c r="I58" s="43" t="s">
        <v>38</v>
      </c>
      <c r="J58" s="44">
        <f t="shared" si="0"/>
        <v>1</v>
      </c>
      <c r="K58" s="42" t="s">
        <v>39</v>
      </c>
      <c r="L58" s="42" t="s">
        <v>4</v>
      </c>
      <c r="M58" s="45"/>
      <c r="N58" s="42"/>
      <c r="O58" s="42"/>
      <c r="P58" s="46"/>
      <c r="Q58" s="42"/>
      <c r="R58" s="42"/>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ROUND(total_amount_ba($B$2,$D$2,D58,F58,J58,K58,M58),0)</f>
        <v>32780</v>
      </c>
      <c r="BB58" s="48">
        <f>BA58+SUM(N58:AZ58)</f>
        <v>32780</v>
      </c>
      <c r="BC58" s="49" t="str">
        <f>SpellNumber(L58,BB58)</f>
        <v>INR  Thirty Two Thousand Seven Hundred &amp; Eighty  Only</v>
      </c>
      <c r="IA58" s="21">
        <v>1.45</v>
      </c>
      <c r="IB58" s="21" t="s">
        <v>223</v>
      </c>
      <c r="IC58" s="21" t="s">
        <v>99</v>
      </c>
      <c r="ID58" s="21">
        <v>335</v>
      </c>
      <c r="IE58" s="22" t="s">
        <v>137</v>
      </c>
      <c r="IF58" s="22"/>
      <c r="IG58" s="22"/>
      <c r="IH58" s="22"/>
      <c r="II58" s="22"/>
    </row>
    <row r="59" spans="1:243" s="21" customFormat="1" ht="15.75">
      <c r="A59" s="36">
        <v>1.46</v>
      </c>
      <c r="B59" s="38" t="s">
        <v>192</v>
      </c>
      <c r="C59" s="39" t="s">
        <v>100</v>
      </c>
      <c r="D59" s="71"/>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3"/>
      <c r="IA59" s="21">
        <v>1.46</v>
      </c>
      <c r="IB59" s="21" t="s">
        <v>192</v>
      </c>
      <c r="IC59" s="21" t="s">
        <v>100</v>
      </c>
      <c r="IE59" s="22"/>
      <c r="IF59" s="22"/>
      <c r="IG59" s="22"/>
      <c r="IH59" s="22"/>
      <c r="II59" s="22"/>
    </row>
    <row r="60" spans="1:243" s="21" customFormat="1" ht="110.25">
      <c r="A60" s="37">
        <v>1.47</v>
      </c>
      <c r="B60" s="38" t="s">
        <v>193</v>
      </c>
      <c r="C60" s="39" t="s">
        <v>101</v>
      </c>
      <c r="D60" s="71"/>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3"/>
      <c r="IA60" s="21">
        <v>1.47</v>
      </c>
      <c r="IB60" s="21" t="s">
        <v>193</v>
      </c>
      <c r="IC60" s="21" t="s">
        <v>101</v>
      </c>
      <c r="IE60" s="22"/>
      <c r="IF60" s="22"/>
      <c r="IG60" s="22"/>
      <c r="IH60" s="22"/>
      <c r="II60" s="22"/>
    </row>
    <row r="61" spans="1:243" s="21" customFormat="1" ht="31.5">
      <c r="A61" s="36">
        <v>1.48</v>
      </c>
      <c r="B61" s="38" t="s">
        <v>194</v>
      </c>
      <c r="C61" s="39" t="s">
        <v>102</v>
      </c>
      <c r="D61" s="39">
        <v>12</v>
      </c>
      <c r="E61" s="40" t="s">
        <v>137</v>
      </c>
      <c r="F61" s="41">
        <v>419.11</v>
      </c>
      <c r="G61" s="42"/>
      <c r="H61" s="42"/>
      <c r="I61" s="43" t="s">
        <v>38</v>
      </c>
      <c r="J61" s="44">
        <f t="shared" si="0"/>
        <v>1</v>
      </c>
      <c r="K61" s="42" t="s">
        <v>39</v>
      </c>
      <c r="L61" s="42" t="s">
        <v>4</v>
      </c>
      <c r="M61" s="45"/>
      <c r="N61" s="42"/>
      <c r="O61" s="42"/>
      <c r="P61" s="46"/>
      <c r="Q61" s="42"/>
      <c r="R61" s="42"/>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1"/>
        <v>5029</v>
      </c>
      <c r="BB61" s="48">
        <f t="shared" si="2"/>
        <v>5029</v>
      </c>
      <c r="BC61" s="49" t="str">
        <f t="shared" si="3"/>
        <v>INR  Five Thousand  &amp;Twenty Nine  Only</v>
      </c>
      <c r="IA61" s="21">
        <v>1.48</v>
      </c>
      <c r="IB61" s="21" t="s">
        <v>194</v>
      </c>
      <c r="IC61" s="21" t="s">
        <v>102</v>
      </c>
      <c r="ID61" s="21">
        <v>12</v>
      </c>
      <c r="IE61" s="22" t="s">
        <v>137</v>
      </c>
      <c r="IF61" s="22"/>
      <c r="IG61" s="22"/>
      <c r="IH61" s="22"/>
      <c r="II61" s="22"/>
    </row>
    <row r="62" spans="1:243" s="21" customFormat="1" ht="47.25">
      <c r="A62" s="37">
        <v>1.49</v>
      </c>
      <c r="B62" s="38" t="s">
        <v>195</v>
      </c>
      <c r="C62" s="39" t="s">
        <v>103</v>
      </c>
      <c r="D62" s="71"/>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3"/>
      <c r="IA62" s="21">
        <v>1.49</v>
      </c>
      <c r="IB62" s="21" t="s">
        <v>195</v>
      </c>
      <c r="IC62" s="21" t="s">
        <v>103</v>
      </c>
      <c r="IE62" s="22"/>
      <c r="IF62" s="22"/>
      <c r="IG62" s="22"/>
      <c r="IH62" s="22"/>
      <c r="II62" s="22"/>
    </row>
    <row r="63" spans="1:243" s="21" customFormat="1" ht="31.5">
      <c r="A63" s="36">
        <v>1.5</v>
      </c>
      <c r="B63" s="38" t="s">
        <v>196</v>
      </c>
      <c r="C63" s="39" t="s">
        <v>104</v>
      </c>
      <c r="D63" s="39">
        <v>12</v>
      </c>
      <c r="E63" s="40" t="s">
        <v>137</v>
      </c>
      <c r="F63" s="41">
        <v>825.91</v>
      </c>
      <c r="G63" s="42"/>
      <c r="H63" s="42"/>
      <c r="I63" s="43" t="s">
        <v>38</v>
      </c>
      <c r="J63" s="44">
        <f t="shared" si="0"/>
        <v>1</v>
      </c>
      <c r="K63" s="42" t="s">
        <v>39</v>
      </c>
      <c r="L63" s="42" t="s">
        <v>4</v>
      </c>
      <c r="M63" s="45"/>
      <c r="N63" s="42"/>
      <c r="O63" s="42"/>
      <c r="P63" s="46"/>
      <c r="Q63" s="42"/>
      <c r="R63" s="42"/>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1"/>
        <v>9911</v>
      </c>
      <c r="BB63" s="48">
        <f t="shared" si="2"/>
        <v>9911</v>
      </c>
      <c r="BC63" s="49" t="str">
        <f t="shared" si="3"/>
        <v>INR  Nine Thousand Nine Hundred &amp; Eleven  Only</v>
      </c>
      <c r="IA63" s="21">
        <v>1.5</v>
      </c>
      <c r="IB63" s="21" t="s">
        <v>196</v>
      </c>
      <c r="IC63" s="21" t="s">
        <v>104</v>
      </c>
      <c r="ID63" s="21">
        <v>12</v>
      </c>
      <c r="IE63" s="22" t="s">
        <v>137</v>
      </c>
      <c r="IF63" s="22"/>
      <c r="IG63" s="22"/>
      <c r="IH63" s="22"/>
      <c r="II63" s="22"/>
    </row>
    <row r="64" spans="1:243" s="21" customFormat="1" ht="78.75">
      <c r="A64" s="37">
        <v>1.51</v>
      </c>
      <c r="B64" s="38" t="s">
        <v>197</v>
      </c>
      <c r="C64" s="39" t="s">
        <v>105</v>
      </c>
      <c r="D64" s="39">
        <v>432</v>
      </c>
      <c r="E64" s="40" t="s">
        <v>137</v>
      </c>
      <c r="F64" s="41">
        <v>52.39</v>
      </c>
      <c r="G64" s="42"/>
      <c r="H64" s="42"/>
      <c r="I64" s="43" t="s">
        <v>38</v>
      </c>
      <c r="J64" s="44">
        <f t="shared" si="0"/>
        <v>1</v>
      </c>
      <c r="K64" s="42" t="s">
        <v>39</v>
      </c>
      <c r="L64" s="42" t="s">
        <v>4</v>
      </c>
      <c r="M64" s="45"/>
      <c r="N64" s="42"/>
      <c r="O64" s="42"/>
      <c r="P64" s="46"/>
      <c r="Q64" s="42"/>
      <c r="R64" s="42"/>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1"/>
        <v>22632</v>
      </c>
      <c r="BB64" s="48">
        <f t="shared" si="2"/>
        <v>22632</v>
      </c>
      <c r="BC64" s="49" t="str">
        <f t="shared" si="3"/>
        <v>INR  Twenty Two Thousand Six Hundred &amp; Thirty Two  Only</v>
      </c>
      <c r="IA64" s="21">
        <v>1.51</v>
      </c>
      <c r="IB64" s="21" t="s">
        <v>197</v>
      </c>
      <c r="IC64" s="21" t="s">
        <v>105</v>
      </c>
      <c r="ID64" s="21">
        <v>432</v>
      </c>
      <c r="IE64" s="22" t="s">
        <v>137</v>
      </c>
      <c r="IF64" s="22"/>
      <c r="IG64" s="22"/>
      <c r="IH64" s="22"/>
      <c r="II64" s="22"/>
    </row>
    <row r="65" spans="1:243" s="21" customFormat="1" ht="15.75" customHeight="1">
      <c r="A65" s="36">
        <v>1.52</v>
      </c>
      <c r="B65" s="38" t="s">
        <v>198</v>
      </c>
      <c r="C65" s="39" t="s">
        <v>106</v>
      </c>
      <c r="D65" s="39">
        <v>1292</v>
      </c>
      <c r="E65" s="40" t="s">
        <v>137</v>
      </c>
      <c r="F65" s="41">
        <v>249.89</v>
      </c>
      <c r="G65" s="42"/>
      <c r="H65" s="42"/>
      <c r="I65" s="43" t="s">
        <v>38</v>
      </c>
      <c r="J65" s="44">
        <f t="shared" si="0"/>
        <v>1</v>
      </c>
      <c r="K65" s="42" t="s">
        <v>39</v>
      </c>
      <c r="L65" s="42" t="s">
        <v>4</v>
      </c>
      <c r="M65" s="45"/>
      <c r="N65" s="42"/>
      <c r="O65" s="42"/>
      <c r="P65" s="46"/>
      <c r="Q65" s="42"/>
      <c r="R65" s="42"/>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1"/>
        <v>322858</v>
      </c>
      <c r="BB65" s="48">
        <f t="shared" si="2"/>
        <v>322858</v>
      </c>
      <c r="BC65" s="49" t="str">
        <f t="shared" si="3"/>
        <v>INR  Three Lakh Twenty Two Thousand Eight Hundred &amp; Fifty Eight  Only</v>
      </c>
      <c r="IA65" s="21">
        <v>1.52</v>
      </c>
      <c r="IB65" s="21" t="s">
        <v>198</v>
      </c>
      <c r="IC65" s="21" t="s">
        <v>106</v>
      </c>
      <c r="ID65" s="21">
        <v>1292</v>
      </c>
      <c r="IE65" s="22" t="s">
        <v>137</v>
      </c>
      <c r="IF65" s="22"/>
      <c r="IG65" s="22"/>
      <c r="IH65" s="22"/>
      <c r="II65" s="22"/>
    </row>
    <row r="66" spans="1:243" s="21" customFormat="1" ht="47.25" customHeight="1">
      <c r="A66" s="37">
        <v>1.53</v>
      </c>
      <c r="B66" s="38" t="s">
        <v>199</v>
      </c>
      <c r="C66" s="39" t="s">
        <v>107</v>
      </c>
      <c r="D66" s="71"/>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3"/>
      <c r="IA66" s="21">
        <v>1.53</v>
      </c>
      <c r="IB66" s="21" t="s">
        <v>199</v>
      </c>
      <c r="IC66" s="21" t="s">
        <v>107</v>
      </c>
      <c r="IE66" s="22"/>
      <c r="IF66" s="22"/>
      <c r="IG66" s="22"/>
      <c r="IH66" s="22"/>
      <c r="II66" s="22"/>
    </row>
    <row r="67" spans="1:243" s="21" customFormat="1" ht="63">
      <c r="A67" s="36">
        <v>1.54</v>
      </c>
      <c r="B67" s="38" t="s">
        <v>200</v>
      </c>
      <c r="C67" s="39" t="s">
        <v>108</v>
      </c>
      <c r="D67" s="7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3"/>
      <c r="IA67" s="21">
        <v>1.54</v>
      </c>
      <c r="IB67" s="21" t="s">
        <v>200</v>
      </c>
      <c r="IC67" s="21" t="s">
        <v>108</v>
      </c>
      <c r="IE67" s="22"/>
      <c r="IF67" s="22"/>
      <c r="IG67" s="22"/>
      <c r="IH67" s="22"/>
      <c r="II67" s="22"/>
    </row>
    <row r="68" spans="1:243" s="21" customFormat="1" ht="31.5">
      <c r="A68" s="37">
        <v>1.55</v>
      </c>
      <c r="B68" s="38" t="s">
        <v>201</v>
      </c>
      <c r="C68" s="39" t="s">
        <v>109</v>
      </c>
      <c r="D68" s="39">
        <v>10.67</v>
      </c>
      <c r="E68" s="40" t="s">
        <v>148</v>
      </c>
      <c r="F68" s="41">
        <v>1489.22</v>
      </c>
      <c r="G68" s="42"/>
      <c r="H68" s="42"/>
      <c r="I68" s="43" t="s">
        <v>38</v>
      </c>
      <c r="J68" s="44">
        <f t="shared" si="0"/>
        <v>1</v>
      </c>
      <c r="K68" s="42" t="s">
        <v>39</v>
      </c>
      <c r="L68" s="42" t="s">
        <v>4</v>
      </c>
      <c r="M68" s="45"/>
      <c r="N68" s="42"/>
      <c r="O68" s="42"/>
      <c r="P68" s="46"/>
      <c r="Q68" s="42"/>
      <c r="R68" s="42"/>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1"/>
        <v>15890</v>
      </c>
      <c r="BB68" s="48">
        <f t="shared" si="2"/>
        <v>15890</v>
      </c>
      <c r="BC68" s="49" t="str">
        <f t="shared" si="3"/>
        <v>INR  Fifteen Thousand Eight Hundred &amp; Ninety  Only</v>
      </c>
      <c r="IA68" s="21">
        <v>1.55</v>
      </c>
      <c r="IB68" s="21" t="s">
        <v>201</v>
      </c>
      <c r="IC68" s="21" t="s">
        <v>109</v>
      </c>
      <c r="ID68" s="21">
        <v>10.67</v>
      </c>
      <c r="IE68" s="22" t="s">
        <v>148</v>
      </c>
      <c r="IF68" s="22"/>
      <c r="IG68" s="22"/>
      <c r="IH68" s="22"/>
      <c r="II68" s="22"/>
    </row>
    <row r="69" spans="1:243" s="21" customFormat="1" ht="47.25">
      <c r="A69" s="36">
        <v>1.56</v>
      </c>
      <c r="B69" s="38" t="s">
        <v>202</v>
      </c>
      <c r="C69" s="39" t="s">
        <v>110</v>
      </c>
      <c r="D69" s="39">
        <v>435</v>
      </c>
      <c r="E69" s="40" t="s">
        <v>148</v>
      </c>
      <c r="F69" s="41">
        <v>660.89</v>
      </c>
      <c r="G69" s="42"/>
      <c r="H69" s="42"/>
      <c r="I69" s="43" t="s">
        <v>38</v>
      </c>
      <c r="J69" s="44">
        <f t="shared" si="0"/>
        <v>1</v>
      </c>
      <c r="K69" s="42" t="s">
        <v>39</v>
      </c>
      <c r="L69" s="42" t="s">
        <v>4</v>
      </c>
      <c r="M69" s="45"/>
      <c r="N69" s="42"/>
      <c r="O69" s="42"/>
      <c r="P69" s="46"/>
      <c r="Q69" s="42"/>
      <c r="R69" s="42"/>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1"/>
        <v>287487</v>
      </c>
      <c r="BB69" s="48">
        <f t="shared" si="2"/>
        <v>287487</v>
      </c>
      <c r="BC69" s="49" t="str">
        <f t="shared" si="3"/>
        <v>INR  Two Lakh Eighty Seven Thousand Four Hundred &amp; Eighty Seven  Only</v>
      </c>
      <c r="IA69" s="21">
        <v>1.56</v>
      </c>
      <c r="IB69" s="21" t="s">
        <v>202</v>
      </c>
      <c r="IC69" s="21" t="s">
        <v>110</v>
      </c>
      <c r="ID69" s="21">
        <v>435</v>
      </c>
      <c r="IE69" s="22" t="s">
        <v>148</v>
      </c>
      <c r="IF69" s="22"/>
      <c r="IG69" s="22"/>
      <c r="IH69" s="22"/>
      <c r="II69" s="22"/>
    </row>
    <row r="70" spans="1:243" s="21" customFormat="1" ht="63">
      <c r="A70" s="37">
        <v>1.57</v>
      </c>
      <c r="B70" s="38" t="s">
        <v>203</v>
      </c>
      <c r="C70" s="39" t="s">
        <v>111</v>
      </c>
      <c r="D70" s="39">
        <v>56</v>
      </c>
      <c r="E70" s="40" t="s">
        <v>137</v>
      </c>
      <c r="F70" s="41">
        <v>39.5</v>
      </c>
      <c r="G70" s="42"/>
      <c r="H70" s="42"/>
      <c r="I70" s="43" t="s">
        <v>38</v>
      </c>
      <c r="J70" s="44">
        <f t="shared" si="0"/>
        <v>1</v>
      </c>
      <c r="K70" s="42" t="s">
        <v>39</v>
      </c>
      <c r="L70" s="42" t="s">
        <v>4</v>
      </c>
      <c r="M70" s="45"/>
      <c r="N70" s="42"/>
      <c r="O70" s="42"/>
      <c r="P70" s="46"/>
      <c r="Q70" s="42"/>
      <c r="R70" s="42"/>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1"/>
        <v>2212</v>
      </c>
      <c r="BB70" s="48">
        <f t="shared" si="2"/>
        <v>2212</v>
      </c>
      <c r="BC70" s="49" t="str">
        <f t="shared" si="3"/>
        <v>INR  Two Thousand Two Hundred &amp; Twelve  Only</v>
      </c>
      <c r="IA70" s="21">
        <v>1.57</v>
      </c>
      <c r="IB70" s="21" t="s">
        <v>203</v>
      </c>
      <c r="IC70" s="21" t="s">
        <v>111</v>
      </c>
      <c r="ID70" s="21">
        <v>56</v>
      </c>
      <c r="IE70" s="22" t="s">
        <v>137</v>
      </c>
      <c r="IF70" s="22"/>
      <c r="IG70" s="22"/>
      <c r="IH70" s="22"/>
      <c r="II70" s="22"/>
    </row>
    <row r="71" spans="1:243" s="21" customFormat="1" ht="94.5">
      <c r="A71" s="36">
        <v>1.58</v>
      </c>
      <c r="B71" s="38" t="s">
        <v>162</v>
      </c>
      <c r="C71" s="39" t="s">
        <v>112</v>
      </c>
      <c r="D71" s="39">
        <v>40.2</v>
      </c>
      <c r="E71" s="40" t="s">
        <v>148</v>
      </c>
      <c r="F71" s="41">
        <v>192.33</v>
      </c>
      <c r="G71" s="42"/>
      <c r="H71" s="42"/>
      <c r="I71" s="43" t="s">
        <v>38</v>
      </c>
      <c r="J71" s="44">
        <f t="shared" si="0"/>
        <v>1</v>
      </c>
      <c r="K71" s="42" t="s">
        <v>39</v>
      </c>
      <c r="L71" s="42" t="s">
        <v>4</v>
      </c>
      <c r="M71" s="45"/>
      <c r="N71" s="42"/>
      <c r="O71" s="42"/>
      <c r="P71" s="46"/>
      <c r="Q71" s="42"/>
      <c r="R71" s="42"/>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1"/>
        <v>7732</v>
      </c>
      <c r="BB71" s="48">
        <f t="shared" si="2"/>
        <v>7732</v>
      </c>
      <c r="BC71" s="49" t="str">
        <f t="shared" si="3"/>
        <v>INR  Seven Thousand Seven Hundred &amp; Thirty Two  Only</v>
      </c>
      <c r="IA71" s="21">
        <v>1.58</v>
      </c>
      <c r="IB71" s="21" t="s">
        <v>162</v>
      </c>
      <c r="IC71" s="21" t="s">
        <v>112</v>
      </c>
      <c r="ID71" s="21">
        <v>40.2</v>
      </c>
      <c r="IE71" s="22" t="s">
        <v>148</v>
      </c>
      <c r="IF71" s="22"/>
      <c r="IG71" s="22"/>
      <c r="IH71" s="22"/>
      <c r="II71" s="22"/>
    </row>
    <row r="72" spans="1:243" s="21" customFormat="1" ht="15.75">
      <c r="A72" s="37">
        <v>1.59</v>
      </c>
      <c r="B72" s="38" t="s">
        <v>147</v>
      </c>
      <c r="C72" s="39" t="s">
        <v>113</v>
      </c>
      <c r="D72" s="71"/>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3"/>
      <c r="IA72" s="21">
        <v>1.59</v>
      </c>
      <c r="IB72" s="21" t="s">
        <v>147</v>
      </c>
      <c r="IC72" s="21" t="s">
        <v>113</v>
      </c>
      <c r="IE72" s="22"/>
      <c r="IF72" s="22"/>
      <c r="IG72" s="22"/>
      <c r="IH72" s="22"/>
      <c r="II72" s="22"/>
    </row>
    <row r="73" spans="1:243" s="21" customFormat="1" ht="31.5">
      <c r="A73" s="36">
        <v>1.6</v>
      </c>
      <c r="B73" s="38" t="s">
        <v>204</v>
      </c>
      <c r="C73" s="39" t="s">
        <v>114</v>
      </c>
      <c r="D73" s="71"/>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3"/>
      <c r="IA73" s="21">
        <v>1.6</v>
      </c>
      <c r="IB73" s="21" t="s">
        <v>204</v>
      </c>
      <c r="IC73" s="21" t="s">
        <v>114</v>
      </c>
      <c r="IE73" s="22"/>
      <c r="IF73" s="22"/>
      <c r="IG73" s="22"/>
      <c r="IH73" s="22"/>
      <c r="II73" s="22"/>
    </row>
    <row r="74" spans="1:243" s="21" customFormat="1" ht="31.5">
      <c r="A74" s="37">
        <v>1.61</v>
      </c>
      <c r="B74" s="38" t="s">
        <v>205</v>
      </c>
      <c r="C74" s="39" t="s">
        <v>115</v>
      </c>
      <c r="D74" s="39">
        <v>22</v>
      </c>
      <c r="E74" s="40" t="s">
        <v>150</v>
      </c>
      <c r="F74" s="41">
        <v>317.76</v>
      </c>
      <c r="G74" s="42"/>
      <c r="H74" s="42"/>
      <c r="I74" s="43" t="s">
        <v>38</v>
      </c>
      <c r="J74" s="44">
        <f t="shared" si="0"/>
        <v>1</v>
      </c>
      <c r="K74" s="42" t="s">
        <v>39</v>
      </c>
      <c r="L74" s="42" t="s">
        <v>4</v>
      </c>
      <c r="M74" s="45"/>
      <c r="N74" s="42"/>
      <c r="O74" s="42"/>
      <c r="P74" s="46"/>
      <c r="Q74" s="42"/>
      <c r="R74" s="42"/>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 t="shared" si="1"/>
        <v>6991</v>
      </c>
      <c r="BB74" s="48">
        <f t="shared" si="2"/>
        <v>6991</v>
      </c>
      <c r="BC74" s="49" t="str">
        <f t="shared" si="3"/>
        <v>INR  Six Thousand Nine Hundred &amp; Ninety One  Only</v>
      </c>
      <c r="IA74" s="21">
        <v>1.61</v>
      </c>
      <c r="IB74" s="21" t="s">
        <v>205</v>
      </c>
      <c r="IC74" s="21" t="s">
        <v>115</v>
      </c>
      <c r="ID74" s="21">
        <v>22</v>
      </c>
      <c r="IE74" s="22" t="s">
        <v>150</v>
      </c>
      <c r="IF74" s="22"/>
      <c r="IG74" s="22"/>
      <c r="IH74" s="22"/>
      <c r="II74" s="22"/>
    </row>
    <row r="75" spans="1:243" s="21" customFormat="1" ht="15.75">
      <c r="A75" s="36">
        <v>1.62</v>
      </c>
      <c r="B75" s="38" t="s">
        <v>163</v>
      </c>
      <c r="C75" s="39" t="s">
        <v>116</v>
      </c>
      <c r="D75" s="71"/>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3"/>
      <c r="IA75" s="21">
        <v>1.62</v>
      </c>
      <c r="IB75" s="21" t="s">
        <v>163</v>
      </c>
      <c r="IC75" s="21" t="s">
        <v>116</v>
      </c>
      <c r="IE75" s="22"/>
      <c r="IF75" s="22"/>
      <c r="IG75" s="22"/>
      <c r="IH75" s="22"/>
      <c r="II75" s="22"/>
    </row>
    <row r="76" spans="1:243" s="21" customFormat="1" ht="141.75">
      <c r="A76" s="37">
        <v>1.63</v>
      </c>
      <c r="B76" s="38" t="s">
        <v>165</v>
      </c>
      <c r="C76" s="39" t="s">
        <v>117</v>
      </c>
      <c r="D76" s="71"/>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3"/>
      <c r="IA76" s="21">
        <v>1.63</v>
      </c>
      <c r="IB76" s="21" t="s">
        <v>165</v>
      </c>
      <c r="IC76" s="21" t="s">
        <v>117</v>
      </c>
      <c r="IE76" s="22"/>
      <c r="IF76" s="22"/>
      <c r="IG76" s="22"/>
      <c r="IH76" s="22"/>
      <c r="II76" s="22"/>
    </row>
    <row r="77" spans="1:243" s="21" customFormat="1" ht="31.5">
      <c r="A77" s="36">
        <v>1.64</v>
      </c>
      <c r="B77" s="38" t="s">
        <v>166</v>
      </c>
      <c r="C77" s="39" t="s">
        <v>118</v>
      </c>
      <c r="D77" s="39">
        <v>1</v>
      </c>
      <c r="E77" s="40" t="s">
        <v>150</v>
      </c>
      <c r="F77" s="41">
        <v>599.47</v>
      </c>
      <c r="G77" s="42"/>
      <c r="H77" s="42"/>
      <c r="I77" s="43" t="s">
        <v>38</v>
      </c>
      <c r="J77" s="44">
        <f t="shared" si="0"/>
        <v>1</v>
      </c>
      <c r="K77" s="42" t="s">
        <v>39</v>
      </c>
      <c r="L77" s="42" t="s">
        <v>4</v>
      </c>
      <c r="M77" s="45"/>
      <c r="N77" s="42"/>
      <c r="O77" s="42"/>
      <c r="P77" s="46"/>
      <c r="Q77" s="42"/>
      <c r="R77" s="42"/>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 t="shared" si="1"/>
        <v>599</v>
      </c>
      <c r="BB77" s="48">
        <f t="shared" si="2"/>
        <v>599</v>
      </c>
      <c r="BC77" s="49" t="str">
        <f t="shared" si="3"/>
        <v>INR  Five Hundred &amp; Ninety Nine  Only</v>
      </c>
      <c r="IA77" s="21">
        <v>1.64</v>
      </c>
      <c r="IB77" s="21" t="s">
        <v>166</v>
      </c>
      <c r="IC77" s="21" t="s">
        <v>118</v>
      </c>
      <c r="ID77" s="21">
        <v>1</v>
      </c>
      <c r="IE77" s="22" t="s">
        <v>150</v>
      </c>
      <c r="IF77" s="22"/>
      <c r="IG77" s="22"/>
      <c r="IH77" s="22"/>
      <c r="II77" s="22"/>
    </row>
    <row r="78" spans="1:243" s="21" customFormat="1" ht="78.75">
      <c r="A78" s="37">
        <v>1.65</v>
      </c>
      <c r="B78" s="38" t="s">
        <v>206</v>
      </c>
      <c r="C78" s="39" t="s">
        <v>119</v>
      </c>
      <c r="D78" s="71"/>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3"/>
      <c r="IA78" s="21">
        <v>1.65</v>
      </c>
      <c r="IB78" s="21" t="s">
        <v>206</v>
      </c>
      <c r="IC78" s="21" t="s">
        <v>119</v>
      </c>
      <c r="IE78" s="22"/>
      <c r="IF78" s="22"/>
      <c r="IG78" s="22"/>
      <c r="IH78" s="22"/>
      <c r="II78" s="22"/>
    </row>
    <row r="79" spans="1:243" s="21" customFormat="1" ht="31.5">
      <c r="A79" s="36">
        <v>1.66</v>
      </c>
      <c r="B79" s="38" t="s">
        <v>164</v>
      </c>
      <c r="C79" s="39" t="s">
        <v>120</v>
      </c>
      <c r="D79" s="39">
        <v>4</v>
      </c>
      <c r="E79" s="40" t="s">
        <v>150</v>
      </c>
      <c r="F79" s="41">
        <v>4900.88</v>
      </c>
      <c r="G79" s="42"/>
      <c r="H79" s="42"/>
      <c r="I79" s="43" t="s">
        <v>38</v>
      </c>
      <c r="J79" s="44">
        <f t="shared" si="0"/>
        <v>1</v>
      </c>
      <c r="K79" s="42" t="s">
        <v>39</v>
      </c>
      <c r="L79" s="42" t="s">
        <v>4</v>
      </c>
      <c r="M79" s="45"/>
      <c r="N79" s="42"/>
      <c r="O79" s="42"/>
      <c r="P79" s="46"/>
      <c r="Q79" s="42"/>
      <c r="R79" s="42"/>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 t="shared" si="1"/>
        <v>19604</v>
      </c>
      <c r="BB79" s="48">
        <f t="shared" si="2"/>
        <v>19604</v>
      </c>
      <c r="BC79" s="49" t="str">
        <f t="shared" si="3"/>
        <v>INR  Nineteen Thousand Six Hundred &amp; Four  Only</v>
      </c>
      <c r="IA79" s="21">
        <v>1.66</v>
      </c>
      <c r="IB79" s="21" t="s">
        <v>164</v>
      </c>
      <c r="IC79" s="21" t="s">
        <v>120</v>
      </c>
      <c r="ID79" s="21">
        <v>4</v>
      </c>
      <c r="IE79" s="22" t="s">
        <v>150</v>
      </c>
      <c r="IF79" s="22"/>
      <c r="IG79" s="22"/>
      <c r="IH79" s="22"/>
      <c r="II79" s="22"/>
    </row>
    <row r="80" spans="1:243" s="21" customFormat="1" ht="15.75">
      <c r="A80" s="37">
        <v>1.67</v>
      </c>
      <c r="B80" s="38" t="s">
        <v>167</v>
      </c>
      <c r="C80" s="39" t="s">
        <v>121</v>
      </c>
      <c r="D80" s="71"/>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3"/>
      <c r="IA80" s="21">
        <v>1.67</v>
      </c>
      <c r="IB80" s="21" t="s">
        <v>167</v>
      </c>
      <c r="IC80" s="21" t="s">
        <v>121</v>
      </c>
      <c r="IE80" s="22"/>
      <c r="IF80" s="22"/>
      <c r="IG80" s="22"/>
      <c r="IH80" s="22"/>
      <c r="II80" s="22"/>
    </row>
    <row r="81" spans="1:243" s="21" customFormat="1" ht="15.75">
      <c r="A81" s="36">
        <v>1.68</v>
      </c>
      <c r="B81" s="38" t="s">
        <v>207</v>
      </c>
      <c r="C81" s="39" t="s">
        <v>122</v>
      </c>
      <c r="D81" s="71"/>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3"/>
      <c r="IA81" s="21">
        <v>1.68</v>
      </c>
      <c r="IB81" s="21" t="s">
        <v>207</v>
      </c>
      <c r="IC81" s="21" t="s">
        <v>122</v>
      </c>
      <c r="IE81" s="22"/>
      <c r="IF81" s="22"/>
      <c r="IG81" s="22"/>
      <c r="IH81" s="22"/>
      <c r="II81" s="22"/>
    </row>
    <row r="82" spans="1:243" s="21" customFormat="1" ht="47.25">
      <c r="A82" s="37">
        <v>1.69</v>
      </c>
      <c r="B82" s="38" t="s">
        <v>208</v>
      </c>
      <c r="C82" s="39" t="s">
        <v>123</v>
      </c>
      <c r="D82" s="39">
        <v>32.6</v>
      </c>
      <c r="E82" s="40" t="s">
        <v>148</v>
      </c>
      <c r="F82" s="41">
        <v>6585.49</v>
      </c>
      <c r="G82" s="42"/>
      <c r="H82" s="42"/>
      <c r="I82" s="43" t="s">
        <v>38</v>
      </c>
      <c r="J82" s="44">
        <f aca="true" t="shared" si="4" ref="J82:J95">IF(I82="Less(-)",-1,1)</f>
        <v>1</v>
      </c>
      <c r="K82" s="42" t="s">
        <v>39</v>
      </c>
      <c r="L82" s="42" t="s">
        <v>4</v>
      </c>
      <c r="M82" s="45"/>
      <c r="N82" s="42"/>
      <c r="O82" s="42"/>
      <c r="P82" s="46"/>
      <c r="Q82" s="42"/>
      <c r="R82" s="42"/>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 aca="true" t="shared" si="5" ref="BA82:BA95">ROUND(total_amount_ba($B$2,$D$2,D82,F82,J82,K82,M82),0)</f>
        <v>214687</v>
      </c>
      <c r="BB82" s="48">
        <f aca="true" t="shared" si="6" ref="BB82:BB95">BA82+SUM(N82:AZ82)</f>
        <v>214687</v>
      </c>
      <c r="BC82" s="49" t="str">
        <f aca="true" t="shared" si="7" ref="BC82:BC95">SpellNumber(L82,BB82)</f>
        <v>INR  Two Lakh Fourteen Thousand Six Hundred &amp; Eighty Seven  Only</v>
      </c>
      <c r="IA82" s="21">
        <v>1.69</v>
      </c>
      <c r="IB82" s="21" t="s">
        <v>208</v>
      </c>
      <c r="IC82" s="21" t="s">
        <v>123</v>
      </c>
      <c r="ID82" s="21">
        <v>32.6</v>
      </c>
      <c r="IE82" s="22" t="s">
        <v>148</v>
      </c>
      <c r="IF82" s="22"/>
      <c r="IG82" s="22"/>
      <c r="IH82" s="22"/>
      <c r="II82" s="22"/>
    </row>
    <row r="83" spans="1:243" s="21" customFormat="1" ht="201" customHeight="1">
      <c r="A83" s="36">
        <v>1.7</v>
      </c>
      <c r="B83" s="38" t="s">
        <v>209</v>
      </c>
      <c r="C83" s="39" t="s">
        <v>124</v>
      </c>
      <c r="D83" s="39">
        <v>452</v>
      </c>
      <c r="E83" s="40" t="s">
        <v>137</v>
      </c>
      <c r="F83" s="41">
        <v>415.74</v>
      </c>
      <c r="G83" s="42"/>
      <c r="H83" s="42"/>
      <c r="I83" s="43" t="s">
        <v>38</v>
      </c>
      <c r="J83" s="44">
        <f t="shared" si="4"/>
        <v>1</v>
      </c>
      <c r="K83" s="42" t="s">
        <v>39</v>
      </c>
      <c r="L83" s="42" t="s">
        <v>4</v>
      </c>
      <c r="M83" s="45"/>
      <c r="N83" s="42"/>
      <c r="O83" s="42"/>
      <c r="P83" s="46"/>
      <c r="Q83" s="42"/>
      <c r="R83" s="42"/>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 t="shared" si="5"/>
        <v>187914</v>
      </c>
      <c r="BB83" s="48">
        <f t="shared" si="6"/>
        <v>187914</v>
      </c>
      <c r="BC83" s="49" t="str">
        <f t="shared" si="7"/>
        <v>INR  One Lakh Eighty Seven Thousand Nine Hundred &amp; Fourteen  Only</v>
      </c>
      <c r="IA83" s="21">
        <v>1.7</v>
      </c>
      <c r="IB83" s="21" t="s">
        <v>209</v>
      </c>
      <c r="IC83" s="21" t="s">
        <v>124</v>
      </c>
      <c r="ID83" s="21">
        <v>452</v>
      </c>
      <c r="IE83" s="22" t="s">
        <v>137</v>
      </c>
      <c r="IF83" s="22"/>
      <c r="IG83" s="22"/>
      <c r="IH83" s="22"/>
      <c r="II83" s="22"/>
    </row>
    <row r="84" spans="1:243" s="21" customFormat="1" ht="15.75" customHeight="1">
      <c r="A84" s="37">
        <v>1.71</v>
      </c>
      <c r="B84" s="38" t="s">
        <v>210</v>
      </c>
      <c r="C84" s="39" t="s">
        <v>125</v>
      </c>
      <c r="D84" s="71"/>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3"/>
      <c r="IA84" s="21">
        <v>1.71</v>
      </c>
      <c r="IB84" s="21" t="s">
        <v>210</v>
      </c>
      <c r="IC84" s="21" t="s">
        <v>125</v>
      </c>
      <c r="IE84" s="22"/>
      <c r="IF84" s="22"/>
      <c r="IG84" s="22"/>
      <c r="IH84" s="22"/>
      <c r="II84" s="22"/>
    </row>
    <row r="85" spans="1:243" s="21" customFormat="1" ht="94.5">
      <c r="A85" s="36">
        <v>1.72</v>
      </c>
      <c r="B85" s="38" t="s">
        <v>211</v>
      </c>
      <c r="C85" s="39" t="s">
        <v>126</v>
      </c>
      <c r="D85" s="39">
        <v>8405</v>
      </c>
      <c r="E85" s="40" t="s">
        <v>137</v>
      </c>
      <c r="F85" s="41">
        <v>56.2</v>
      </c>
      <c r="G85" s="42"/>
      <c r="H85" s="42"/>
      <c r="I85" s="43" t="s">
        <v>38</v>
      </c>
      <c r="J85" s="44">
        <f t="shared" si="4"/>
        <v>1</v>
      </c>
      <c r="K85" s="42" t="s">
        <v>39</v>
      </c>
      <c r="L85" s="42" t="s">
        <v>4</v>
      </c>
      <c r="M85" s="45"/>
      <c r="N85" s="42"/>
      <c r="O85" s="42"/>
      <c r="P85" s="46"/>
      <c r="Q85" s="42"/>
      <c r="R85" s="42"/>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7">
        <f t="shared" si="5"/>
        <v>472361</v>
      </c>
      <c r="BB85" s="48">
        <f t="shared" si="6"/>
        <v>472361</v>
      </c>
      <c r="BC85" s="49" t="str">
        <f t="shared" si="7"/>
        <v>INR  Four Lakh Seventy Two Thousand Three Hundred &amp; Sixty One  Only</v>
      </c>
      <c r="IA85" s="21">
        <v>1.72</v>
      </c>
      <c r="IB85" s="21" t="s">
        <v>211</v>
      </c>
      <c r="IC85" s="21" t="s">
        <v>126</v>
      </c>
      <c r="ID85" s="21">
        <v>8405</v>
      </c>
      <c r="IE85" s="22" t="s">
        <v>137</v>
      </c>
      <c r="IF85" s="22"/>
      <c r="IG85" s="22"/>
      <c r="IH85" s="22"/>
      <c r="II85" s="22"/>
    </row>
    <row r="86" spans="1:243" s="21" customFormat="1" ht="15.75">
      <c r="A86" s="37">
        <v>1.73</v>
      </c>
      <c r="B86" s="38" t="s">
        <v>212</v>
      </c>
      <c r="C86" s="39" t="s">
        <v>127</v>
      </c>
      <c r="D86" s="71"/>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3"/>
      <c r="IA86" s="21">
        <v>1.73</v>
      </c>
      <c r="IB86" s="21" t="s">
        <v>212</v>
      </c>
      <c r="IC86" s="21" t="s">
        <v>127</v>
      </c>
      <c r="IE86" s="22"/>
      <c r="IF86" s="22"/>
      <c r="IG86" s="22"/>
      <c r="IH86" s="22"/>
      <c r="II86" s="22"/>
    </row>
    <row r="87" spans="1:243" s="21" customFormat="1" ht="124.5" customHeight="1">
      <c r="A87" s="36">
        <v>1.74</v>
      </c>
      <c r="B87" s="38" t="s">
        <v>213</v>
      </c>
      <c r="C87" s="39" t="s">
        <v>128</v>
      </c>
      <c r="D87" s="71"/>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3"/>
      <c r="IA87" s="21">
        <v>1.74</v>
      </c>
      <c r="IB87" s="21" t="s">
        <v>213</v>
      </c>
      <c r="IC87" s="21" t="s">
        <v>128</v>
      </c>
      <c r="IE87" s="22"/>
      <c r="IF87" s="22"/>
      <c r="IG87" s="22"/>
      <c r="IH87" s="22"/>
      <c r="II87" s="22"/>
    </row>
    <row r="88" spans="1:243" s="21" customFormat="1" ht="31.5">
      <c r="A88" s="37">
        <v>1.75</v>
      </c>
      <c r="B88" s="38" t="s">
        <v>214</v>
      </c>
      <c r="C88" s="39" t="s">
        <v>129</v>
      </c>
      <c r="D88" s="39">
        <v>21.92</v>
      </c>
      <c r="E88" s="40" t="s">
        <v>137</v>
      </c>
      <c r="F88" s="41">
        <v>185.49</v>
      </c>
      <c r="G88" s="42"/>
      <c r="H88" s="42"/>
      <c r="I88" s="43" t="s">
        <v>38</v>
      </c>
      <c r="J88" s="44">
        <f t="shared" si="4"/>
        <v>1</v>
      </c>
      <c r="K88" s="42" t="s">
        <v>39</v>
      </c>
      <c r="L88" s="42" t="s">
        <v>4</v>
      </c>
      <c r="M88" s="45"/>
      <c r="N88" s="42"/>
      <c r="O88" s="42"/>
      <c r="P88" s="46"/>
      <c r="Q88" s="42"/>
      <c r="R88" s="42"/>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 t="shared" si="5"/>
        <v>4066</v>
      </c>
      <c r="BB88" s="48">
        <f t="shared" si="6"/>
        <v>4066</v>
      </c>
      <c r="BC88" s="49" t="str">
        <f t="shared" si="7"/>
        <v>INR  Four Thousand  &amp;Sixty Six  Only</v>
      </c>
      <c r="IA88" s="21">
        <v>1.75</v>
      </c>
      <c r="IB88" s="21" t="s">
        <v>214</v>
      </c>
      <c r="IC88" s="21" t="s">
        <v>129</v>
      </c>
      <c r="ID88" s="21">
        <v>21.92</v>
      </c>
      <c r="IE88" s="22" t="s">
        <v>137</v>
      </c>
      <c r="IF88" s="22"/>
      <c r="IG88" s="22"/>
      <c r="IH88" s="22"/>
      <c r="II88" s="22"/>
    </row>
    <row r="89" spans="1:243" s="21" customFormat="1" ht="63">
      <c r="A89" s="36">
        <v>1.76</v>
      </c>
      <c r="B89" s="38" t="s">
        <v>215</v>
      </c>
      <c r="C89" s="39" t="s">
        <v>130</v>
      </c>
      <c r="D89" s="71"/>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3"/>
      <c r="IA89" s="21">
        <v>1.76</v>
      </c>
      <c r="IB89" s="21" t="s">
        <v>215</v>
      </c>
      <c r="IC89" s="21" t="s">
        <v>130</v>
      </c>
      <c r="IE89" s="22"/>
      <c r="IF89" s="22"/>
      <c r="IG89" s="22"/>
      <c r="IH89" s="22"/>
      <c r="II89" s="22"/>
    </row>
    <row r="90" spans="1:243" s="21" customFormat="1" ht="31.5">
      <c r="A90" s="37">
        <v>1.77</v>
      </c>
      <c r="B90" s="38" t="s">
        <v>216</v>
      </c>
      <c r="C90" s="39" t="s">
        <v>131</v>
      </c>
      <c r="D90" s="39">
        <v>21.92</v>
      </c>
      <c r="E90" s="40" t="s">
        <v>137</v>
      </c>
      <c r="F90" s="41">
        <v>342.35</v>
      </c>
      <c r="G90" s="42"/>
      <c r="H90" s="42"/>
      <c r="I90" s="43" t="s">
        <v>38</v>
      </c>
      <c r="J90" s="44">
        <f t="shared" si="4"/>
        <v>1</v>
      </c>
      <c r="K90" s="42" t="s">
        <v>39</v>
      </c>
      <c r="L90" s="42" t="s">
        <v>4</v>
      </c>
      <c r="M90" s="45"/>
      <c r="N90" s="42"/>
      <c r="O90" s="42"/>
      <c r="P90" s="46"/>
      <c r="Q90" s="42"/>
      <c r="R90" s="42"/>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7">
        <f t="shared" si="5"/>
        <v>7504</v>
      </c>
      <c r="BB90" s="48">
        <f t="shared" si="6"/>
        <v>7504</v>
      </c>
      <c r="BC90" s="49" t="str">
        <f t="shared" si="7"/>
        <v>INR  Seven Thousand Five Hundred &amp; Four  Only</v>
      </c>
      <c r="IA90" s="21">
        <v>1.77</v>
      </c>
      <c r="IB90" s="21" t="s">
        <v>216</v>
      </c>
      <c r="IC90" s="21" t="s">
        <v>131</v>
      </c>
      <c r="ID90" s="21">
        <v>21.92</v>
      </c>
      <c r="IE90" s="22" t="s">
        <v>137</v>
      </c>
      <c r="IF90" s="22"/>
      <c r="IG90" s="22"/>
      <c r="IH90" s="22"/>
      <c r="II90" s="22"/>
    </row>
    <row r="91" spans="1:243" s="21" customFormat="1" ht="94.5">
      <c r="A91" s="36">
        <v>1.78</v>
      </c>
      <c r="B91" s="38" t="s">
        <v>217</v>
      </c>
      <c r="C91" s="39" t="s">
        <v>132</v>
      </c>
      <c r="D91" s="71"/>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3"/>
      <c r="IA91" s="21">
        <v>1.78</v>
      </c>
      <c r="IB91" s="21" t="s">
        <v>217</v>
      </c>
      <c r="IC91" s="21" t="s">
        <v>132</v>
      </c>
      <c r="IE91" s="22"/>
      <c r="IF91" s="22"/>
      <c r="IG91" s="22"/>
      <c r="IH91" s="22"/>
      <c r="II91" s="22"/>
    </row>
    <row r="92" spans="1:243" s="21" customFormat="1" ht="47.25" customHeight="1">
      <c r="A92" s="37">
        <v>1.79</v>
      </c>
      <c r="B92" s="38" t="s">
        <v>218</v>
      </c>
      <c r="C92" s="39" t="s">
        <v>133</v>
      </c>
      <c r="D92" s="39">
        <v>19.92</v>
      </c>
      <c r="E92" s="40" t="s">
        <v>137</v>
      </c>
      <c r="F92" s="41">
        <v>895.18</v>
      </c>
      <c r="G92" s="42"/>
      <c r="H92" s="42"/>
      <c r="I92" s="43" t="s">
        <v>38</v>
      </c>
      <c r="J92" s="44">
        <f t="shared" si="4"/>
        <v>1</v>
      </c>
      <c r="K92" s="42" t="s">
        <v>39</v>
      </c>
      <c r="L92" s="42" t="s">
        <v>4</v>
      </c>
      <c r="M92" s="45"/>
      <c r="N92" s="42"/>
      <c r="O92" s="42"/>
      <c r="P92" s="46"/>
      <c r="Q92" s="42"/>
      <c r="R92" s="42"/>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7">
        <f t="shared" si="5"/>
        <v>17832</v>
      </c>
      <c r="BB92" s="48">
        <f t="shared" si="6"/>
        <v>17832</v>
      </c>
      <c r="BC92" s="49" t="str">
        <f t="shared" si="7"/>
        <v>INR  Seventeen Thousand Eight Hundred &amp; Thirty Two  Only</v>
      </c>
      <c r="IA92" s="21">
        <v>1.79</v>
      </c>
      <c r="IB92" s="21" t="s">
        <v>218</v>
      </c>
      <c r="IC92" s="21" t="s">
        <v>133</v>
      </c>
      <c r="ID92" s="21">
        <v>19.92</v>
      </c>
      <c r="IE92" s="22" t="s">
        <v>137</v>
      </c>
      <c r="IF92" s="22"/>
      <c r="IG92" s="22"/>
      <c r="IH92" s="22"/>
      <c r="II92" s="22"/>
    </row>
    <row r="93" spans="1:243" s="21" customFormat="1" ht="15.75">
      <c r="A93" s="36">
        <v>1.8</v>
      </c>
      <c r="B93" s="38" t="s">
        <v>219</v>
      </c>
      <c r="C93" s="39" t="s">
        <v>134</v>
      </c>
      <c r="D93" s="71"/>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3"/>
      <c r="IA93" s="21">
        <v>1.8</v>
      </c>
      <c r="IB93" s="21" t="s">
        <v>219</v>
      </c>
      <c r="IC93" s="21" t="s">
        <v>134</v>
      </c>
      <c r="IE93" s="22"/>
      <c r="IF93" s="22"/>
      <c r="IG93" s="22"/>
      <c r="IH93" s="22"/>
      <c r="II93" s="22"/>
    </row>
    <row r="94" spans="1:243" s="21" customFormat="1" ht="94.5">
      <c r="A94" s="37">
        <v>1.81</v>
      </c>
      <c r="B94" s="38" t="s">
        <v>220</v>
      </c>
      <c r="C94" s="39" t="s">
        <v>135</v>
      </c>
      <c r="D94" s="39">
        <v>6.43</v>
      </c>
      <c r="E94" s="40" t="s">
        <v>137</v>
      </c>
      <c r="F94" s="41">
        <v>3939.72</v>
      </c>
      <c r="G94" s="42"/>
      <c r="H94" s="42"/>
      <c r="I94" s="43" t="s">
        <v>38</v>
      </c>
      <c r="J94" s="44">
        <f t="shared" si="4"/>
        <v>1</v>
      </c>
      <c r="K94" s="42" t="s">
        <v>39</v>
      </c>
      <c r="L94" s="42" t="s">
        <v>4</v>
      </c>
      <c r="M94" s="45"/>
      <c r="N94" s="42"/>
      <c r="O94" s="42"/>
      <c r="P94" s="46"/>
      <c r="Q94" s="42"/>
      <c r="R94" s="42"/>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7">
        <f t="shared" si="5"/>
        <v>25332</v>
      </c>
      <c r="BB94" s="48">
        <f t="shared" si="6"/>
        <v>25332</v>
      </c>
      <c r="BC94" s="49" t="str">
        <f t="shared" si="7"/>
        <v>INR  Twenty Five Thousand Three Hundred &amp; Thirty Two  Only</v>
      </c>
      <c r="IA94" s="21">
        <v>1.81</v>
      </c>
      <c r="IB94" s="21" t="s">
        <v>220</v>
      </c>
      <c r="IC94" s="21" t="s">
        <v>135</v>
      </c>
      <c r="ID94" s="21">
        <v>6.43</v>
      </c>
      <c r="IE94" s="22" t="s">
        <v>137</v>
      </c>
      <c r="IF94" s="22"/>
      <c r="IG94" s="22"/>
      <c r="IH94" s="22"/>
      <c r="II94" s="22"/>
    </row>
    <row r="95" spans="1:243" s="21" customFormat="1" ht="69" customHeight="1">
      <c r="A95" s="36">
        <v>1.82</v>
      </c>
      <c r="B95" s="38" t="s">
        <v>221</v>
      </c>
      <c r="C95" s="39" t="s">
        <v>136</v>
      </c>
      <c r="D95" s="39">
        <v>10.95</v>
      </c>
      <c r="E95" s="40" t="s">
        <v>222</v>
      </c>
      <c r="F95" s="41">
        <v>1203.45</v>
      </c>
      <c r="G95" s="42"/>
      <c r="H95" s="42"/>
      <c r="I95" s="43" t="s">
        <v>38</v>
      </c>
      <c r="J95" s="44">
        <f t="shared" si="4"/>
        <v>1</v>
      </c>
      <c r="K95" s="42" t="s">
        <v>39</v>
      </c>
      <c r="L95" s="42" t="s">
        <v>4</v>
      </c>
      <c r="M95" s="45"/>
      <c r="N95" s="42"/>
      <c r="O95" s="42"/>
      <c r="P95" s="46"/>
      <c r="Q95" s="42"/>
      <c r="R95" s="42"/>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7">
        <f t="shared" si="5"/>
        <v>13178</v>
      </c>
      <c r="BB95" s="48">
        <f t="shared" si="6"/>
        <v>13178</v>
      </c>
      <c r="BC95" s="49" t="str">
        <f t="shared" si="7"/>
        <v>INR  Thirteen Thousand One Hundred &amp; Seventy Eight  Only</v>
      </c>
      <c r="IA95" s="21">
        <v>1.82</v>
      </c>
      <c r="IB95" s="21" t="s">
        <v>221</v>
      </c>
      <c r="IC95" s="21" t="s">
        <v>136</v>
      </c>
      <c r="ID95" s="21">
        <v>10.95</v>
      </c>
      <c r="IE95" s="22" t="s">
        <v>222</v>
      </c>
      <c r="IF95" s="22"/>
      <c r="IG95" s="22"/>
      <c r="IH95" s="22"/>
      <c r="II95" s="22"/>
    </row>
    <row r="96" spans="1:55" ht="45">
      <c r="A96" s="23" t="s">
        <v>46</v>
      </c>
      <c r="B96" s="32"/>
      <c r="C96" s="50"/>
      <c r="D96" s="51"/>
      <c r="E96" s="51"/>
      <c r="F96" s="51"/>
      <c r="G96" s="51"/>
      <c r="H96" s="52"/>
      <c r="I96" s="52"/>
      <c r="J96" s="52"/>
      <c r="K96" s="52"/>
      <c r="L96" s="53"/>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5">
        <f>SUM(BA14:BA95)</f>
        <v>2984512</v>
      </c>
      <c r="BB96" s="56">
        <f>SUM(BB14:BB95)</f>
        <v>2984512</v>
      </c>
      <c r="BC96" s="57" t="str">
        <f>SpellNumber(L96,BB96)</f>
        <v>  Twenty Nine Lakh Eighty Four Thousand Five Hundred &amp; Twelve  Only</v>
      </c>
    </row>
    <row r="97" spans="1:55" ht="36.75" customHeight="1">
      <c r="A97" s="24" t="s">
        <v>47</v>
      </c>
      <c r="B97" s="25"/>
      <c r="C97" s="58"/>
      <c r="D97" s="59"/>
      <c r="E97" s="60" t="s">
        <v>52</v>
      </c>
      <c r="F97" s="61"/>
      <c r="G97" s="62"/>
      <c r="H97" s="63"/>
      <c r="I97" s="63"/>
      <c r="J97" s="63"/>
      <c r="K97" s="64"/>
      <c r="L97" s="65"/>
      <c r="M97" s="66"/>
      <c r="N97" s="67"/>
      <c r="O97" s="54"/>
      <c r="P97" s="54"/>
      <c r="Q97" s="54"/>
      <c r="R97" s="54"/>
      <c r="S97" s="54"/>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8">
        <f>IF(ISBLANK(F97),0,IF(E97="Excess (+)",ROUND(BA96+(BA96*F97),0),IF(E97="Less (-)",ROUND(BA96+(BA96*F97*(-1)),0),IF(E97="At Par",BA96,0))))</f>
        <v>0</v>
      </c>
      <c r="BB97" s="69">
        <f>ROUND(BA97,0)</f>
        <v>0</v>
      </c>
      <c r="BC97" s="70" t="str">
        <f>SpellNumber($E$2,BB97)</f>
        <v>INR Zero Only</v>
      </c>
    </row>
    <row r="98" spans="1:55" ht="33.75" customHeight="1">
      <c r="A98" s="23" t="s">
        <v>48</v>
      </c>
      <c r="B98" s="23"/>
      <c r="C98" s="74" t="str">
        <f>SpellNumber($E$2,BB97)</f>
        <v>INR Zero Only</v>
      </c>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row>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2" ht="15"/>
    <row r="863" ht="15"/>
    <row r="864" ht="15"/>
    <row r="865" ht="15"/>
    <row r="866" ht="15"/>
    <row r="867" ht="15"/>
    <row r="868" ht="15"/>
    <row r="869" ht="15"/>
    <row r="870" ht="15"/>
    <row r="871" ht="15"/>
    <row r="872" ht="15"/>
    <row r="873" ht="15"/>
    <row r="874" ht="15"/>
    <row r="875" ht="15"/>
    <row r="877" ht="15"/>
    <row r="878" ht="15"/>
    <row r="879" ht="15"/>
    <row r="880" ht="15"/>
    <row r="881" ht="15"/>
    <row r="882" ht="15"/>
    <row r="883" ht="15"/>
    <row r="884" ht="15"/>
    <row r="886" ht="15"/>
    <row r="887" ht="15"/>
    <row r="888" ht="15"/>
    <row r="889" ht="15"/>
    <row r="890"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8" ht="15"/>
    <row r="949" ht="15"/>
    <row r="950" ht="15"/>
    <row r="951" ht="15"/>
    <row r="952" ht="15"/>
    <row r="953" ht="15"/>
    <row r="954" ht="15"/>
    <row r="955"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sheetData>
  <sheetProtection password="D850" sheet="1"/>
  <autoFilter ref="A11:BC98"/>
  <mergeCells count="51">
    <mergeCell ref="A1:L1"/>
    <mergeCell ref="A4:BC4"/>
    <mergeCell ref="A5:BC5"/>
    <mergeCell ref="A6:BC6"/>
    <mergeCell ref="A7:BC7"/>
    <mergeCell ref="B8:BC8"/>
    <mergeCell ref="C98:BC98"/>
    <mergeCell ref="A9:BC9"/>
    <mergeCell ref="D13:BC13"/>
    <mergeCell ref="D14:BC14"/>
    <mergeCell ref="D15:BC15"/>
    <mergeCell ref="D17:BC17"/>
    <mergeCell ref="D18:BC18"/>
    <mergeCell ref="D21:BC21"/>
    <mergeCell ref="D20:BC20"/>
    <mergeCell ref="D23:BC23"/>
    <mergeCell ref="D26:BC26"/>
    <mergeCell ref="D27:BC27"/>
    <mergeCell ref="D29:BC29"/>
    <mergeCell ref="D30:BC30"/>
    <mergeCell ref="D31:BC31"/>
    <mergeCell ref="D34:BC34"/>
    <mergeCell ref="D36:BC36"/>
    <mergeCell ref="D38:BC38"/>
    <mergeCell ref="D39:BC39"/>
    <mergeCell ref="D41:BC41"/>
    <mergeCell ref="D43:BC43"/>
    <mergeCell ref="D45:BC45"/>
    <mergeCell ref="D47:BC47"/>
    <mergeCell ref="D49:BC49"/>
    <mergeCell ref="D52:BC52"/>
    <mergeCell ref="D54:BC54"/>
    <mergeCell ref="D56:BC56"/>
    <mergeCell ref="D59:BC59"/>
    <mergeCell ref="D84:BC84"/>
    <mergeCell ref="D60:BC60"/>
    <mergeCell ref="D62:BC62"/>
    <mergeCell ref="D66:BC66"/>
    <mergeCell ref="D67:BC67"/>
    <mergeCell ref="D72:BC72"/>
    <mergeCell ref="D73:BC73"/>
    <mergeCell ref="D86:BC86"/>
    <mergeCell ref="D87:BC87"/>
    <mergeCell ref="D89:BC89"/>
    <mergeCell ref="D91:BC91"/>
    <mergeCell ref="D93:BC93"/>
    <mergeCell ref="D75:BC75"/>
    <mergeCell ref="D76:BC76"/>
    <mergeCell ref="D78:BC78"/>
    <mergeCell ref="D80:BC80"/>
    <mergeCell ref="D81:BC81"/>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7">
      <formula1>IF(E97="Select",-1,IF(E97="At Par",0,0))</formula1>
      <formula2>IF(E97="Select",-1,IF(E97="At Par",0,0.99))</formula2>
    </dataValidation>
    <dataValidation type="list" allowBlank="1" showErrorMessage="1" sqref="E9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7">
      <formula1>0</formula1>
      <formula2>99.9</formula2>
    </dataValidation>
    <dataValidation type="list" allowBlank="1" showErrorMessage="1" sqref="D13:D15 K16 D17:D18 D20:D21 K19 K22 D23 K24:K25 D26:D27 K28 D29:D31 K32:K33 D34 K35 D36 K37 D38:D39 K40 D41 K42 D43 K44 D45 K46 D47 K48 D49 K50:K51 D52 K53 D54 K55 D56 K57:K58 D59:D60 K61 D62 K63:K65 D66:D67 K68:K71 D72:D73 K74 D75:D76 K77 D78 K79 D80:D81 K82:K83 D84 K85 D86:D87 K88 D89 K90 D91 K92 K94:K95 D9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A90 A92 A9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9:H19 G22:H22 G24:H25 G28:H28 G32:H33 G35:H35 G37:H37 G40:H40 G42:H42 G44:H44 G46:H46 G48:H48 G50:H51 G53:H53 G55:H55 G57:H58 G61:H61 G63:H65 G68:H71 G74:H74 G77:H77 G79:H79 G82:H83 G85:H85 G88:H88 G90:H90 G92:H92 G94:H95">
      <formula1>0</formula1>
      <formula2>999999999999999</formula2>
    </dataValidation>
    <dataValidation allowBlank="1" showInputMessage="1" showErrorMessage="1" promptTitle="Addition / Deduction" prompt="Please Choose the correct One" sqref="J16 J19 J22 J24:J25 J28 J32:J33 J35 J37 J40 J42 J44 J46 J48 J50:J51 J53 J55 J57:J58 J61 J63:J65 J68:J71 J74 J77 J79 J82:J83 J85 J88 J90 J92 J94:J95">
      <formula1>0</formula1>
      <formula2>0</formula2>
    </dataValidation>
    <dataValidation type="list" showErrorMessage="1" sqref="I16 I19 I22 I24:I25 I28 I32:I33 I35 I37 I40 I42 I44 I46 I48 I50:I51 I53 I55 I57:I58 I61 I63:I65 I68:I71 I74 I77 I79 I82:I83 I85 I88 I90 I92 I94:I9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19 N22:O22 N24:O25 N28:O28 N32:O33 N35:O35 N37:O37 N40:O40 N42:O42 N44:O44 N46:O46 N48:O48 N50:O51 N53:O53 N55:O55 N57:O58 N61:O61 N63:O65 N68:O71 N74:O74 N77:O77 N79:O79 N82:O83 N85:O85 N88:O88 N90:O90 N92:O92 N94:O9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 R22 R24:R25 R28 R32:R33 R35 R37 R40 R42 R44 R46 R48 R50:R51 R53 R55 R57:R58 R61 R63:R65 R68:R71 R74 R77 R79 R82:R83 R85 R88 R90 R92 R94:R9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 Q22 Q24:Q25 Q28 Q32:Q33 Q35 Q37 Q40 Q42 Q44 Q46 Q48 Q50:Q51 Q53 Q55 Q57:Q58 Q61 Q63:Q65 Q68:Q71 Q74 Q77 Q79 Q82:Q83 Q85 Q88 Q90 Q92 Q94:Q9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 M22 M24:M25 M28 M32:M33 M35 M37 M40 M42 M44 M46 M48 M50:M51 M53 M55 M57:M58 M61 M63:M65 M68:M71 M74 M77 M79 M82:M83 M85 M88 M90 M92 M94:M9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 F22 F24:F25 F28 F32:F33 F35 F37 F40 F42 F44 F46 F48 F50:F51 F53 F55 F57:F58 F61 F63:F65 F68:F71 F74 F77 F79 F82:F83 F85 F88 F90 F92 F94:F95">
      <formula1>0</formula1>
      <formula2>999999999999999</formula2>
    </dataValidation>
    <dataValidation type="list" allowBlank="1" showInputMessage="1" showErrorMessage="1" sqref="L84 L85 L86 L87 L88 L89 L90 L91 L92 L9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95 L94">
      <formula1>"INR"</formula1>
    </dataValidation>
    <dataValidation allowBlank="1" showInputMessage="1" showErrorMessage="1" promptTitle="Itemcode/Make" prompt="Please enter text" sqref="C14:C95">
      <formula1>0</formula1>
      <formula2>0</formula2>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2024-03-14T07:53:26Z</cp:lastPrinted>
  <dcterms:created xsi:type="dcterms:W3CDTF">2009-01-30T06:42:42Z</dcterms:created>
  <dcterms:modified xsi:type="dcterms:W3CDTF">2024-05-15T11:58:52Z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