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<sst xmlns="http://schemas.openxmlformats.org/spreadsheetml/2006/main" count="476" uniqueCount="168">
  <si>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</si>
  <si>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</si>
  <si>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</si>
  <si>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</si>
  <si>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</si>
  <si>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</si>
  <si>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</si>
  <si>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</si>
  <si>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</si>
  <si>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</si>
  <si>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</si>
  <si>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</si>
  <si>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</si>
  <si>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</si>
  <si>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</si>
  <si>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</si>
  <si>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</si>
  <si>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</si>
  <si>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</si>
  <si>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</si>
  <si>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</si>
  <si>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</si>
  <si>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</si>
  <si>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</si>
  <si>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</si>
  <si>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</si>
  <si>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</si>
  <si>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</si>
  <si>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</si>
  <si>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</si>
  <si>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</si>
  <si>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</si>
  <si>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</si>
  <si>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</si>
  <si>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</si>
  <si>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</si>
  <si>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</si>
  <si>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</si>
  <si>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</si>
  <si>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</si>
  <si>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</si>
  <si>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</si>
  <si>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</si>
  <si>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</si>
  <si>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</si>
  <si>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</si>
  <si>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</si>
  <si>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</si>
  <si>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</si>
  <si>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</si>
  <si>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</si>
  <si>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</si>
  <si>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CEMENT CONCRETE (CAST IN SITU)</t>
  </si>
  <si>
    <t>STEEL WORK</t>
  </si>
  <si>
    <t>Steel work welded in built up sections/ framed work, including cutting, hoisting, fixing in position and applying a priming coat of approved steel primer using structural steel etc. as required.</t>
  </si>
  <si>
    <t>Two or more coats on new work</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</si>
  <si>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</si>
  <si>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</si>
  <si>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</si>
  <si>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</si>
  <si>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</si>
  <si>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</si>
  <si>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</si>
  <si>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</si>
  <si>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</si>
  <si>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</si>
  <si>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</si>
  <si>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</si>
  <si>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</si>
  <si>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</si>
  <si>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</si>
  <si>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</si>
  <si>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</si>
  <si>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</si>
  <si>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</si>
  <si>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</si>
  <si>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</si>
  <si>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</si>
  <si>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</si>
  <si>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</si>
  <si>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</si>
  <si>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</si>
  <si>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</si>
  <si>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</si>
  <si>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</si>
  <si>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</si>
  <si>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Dismantling and Demolishing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</si>
  <si>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</si>
  <si>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</si>
  <si>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Demolishing cement concrete manually/ by mechanical means including disposal of material within 50 metres lead as per direction of Engineer - in -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</si>
  <si>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</si>
  <si>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laying in position cement concrete of specified grade excluding the cost of centering and shuttering - All work up to plinth level :</t>
  </si>
  <si>
    <t>Nominal concrete 1:4:8 or leaner mix (i/c equivalent design mix)</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</si>
  <si>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</si>
  <si>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</si>
  <si>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</si>
  <si>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MASONRY WORK</t>
  </si>
  <si>
    <t>Brick work with common burnt clay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</si>
  <si>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</si>
  <si>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</si>
  <si>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</si>
  <si>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Welding by gas or electric plant including transportation of plant at site etc. complete.</t>
  </si>
  <si>
    <t>In gratings, frames, guard bar, ladder, railings, brackets, gates and similar works</t>
  </si>
  <si>
    <t>CLADDING WORK</t>
  </si>
  <si>
    <t>Mirror polishing on marble work/Granite work/stone work where ever required to give high gloss finish complete.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</si>
  <si>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</si>
  <si>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</si>
  <si>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</si>
  <si>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</si>
  <si>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</si>
  <si>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</si>
  <si>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</si>
  <si>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</si>
  <si>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</si>
  <si>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of mix :</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</si>
  <si>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</si>
  <si>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</si>
  <si>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</si>
  <si>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</si>
  <si>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</si>
  <si>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</si>
  <si>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of required colour to give an even shade :</t>
  </si>
  <si>
    <t>One or more coats on old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</si>
  <si>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</si>
  <si>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</si>
  <si>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</si>
  <si>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</si>
  <si>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</si>
  <si>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</si>
  <si>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</si>
  <si>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Dismantling stone slab flooring laid in cement mortar including stacking of serviceable material and disposal of unserviceable material within 50 metres lead.</t>
  </si>
  <si>
    <t xml:space="preserve">MINOR CIVIL MAINTENANCE WORK.
</t>
  </si>
  <si>
    <t xml:space="preserve">Brick work with old available brick of class desigantion 75 in foundation and plinth with C.M 1:6.
</t>
  </si>
  <si>
    <t xml:space="preserve">Providing and laying in position C.C of specified grade excluding the cost of centring and shuttering all work upto plinth level 1:5:10 (1 cement : 5 coarse sand : 10 graded brick aggregate 40 mm nominal size) with available brick bats.  
</t>
  </si>
  <si>
    <t>Provding and fixing machine cut &amp; machine mirror polished 25 mm thik Kota stone up to 1500 mm lond and required width in treads of step, sill, coping, parapet top ,windows sill, planter top and such other location laid on 20 mm ( average ) thick cement mortor 1:4 ( 1 cement : 4 coarse sand ) and jointed with grey cement slurry mixed with pigment to match the shade of the slab including noising rubbing and polishing complete, all as per direction of Engineer - in- charge.</t>
  </si>
  <si>
    <t>Fixing of old available m.s. grill.
a in gratings, frames,guard bar, ralling etc</t>
  </si>
  <si>
    <t xml:space="preserve">Providing and laying cement  concrete of specified grade i/c the cost of centring and shuttering, All work upto plinth level. (1 cement :5 coarse sand : 10 graded brick aggregate 40 mm nominal size).
</t>
  </si>
  <si>
    <t>cm</t>
  </si>
  <si>
    <t>Sqm</t>
  </si>
  <si>
    <t>Cum</t>
  </si>
  <si>
    <t>Name of Work: Reconstruction of damaged boundary wall at Hall-8 and floor renovation works at Hall-10, IIT Kanpur</t>
  </si>
  <si>
    <t>NIT No: Civil/21/05/2024-1</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</si>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</sst>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73"/>
  <sheetViews>
    <sheetView showGridLines="0" zoomScale="83" zoomScaleNormal="83" zoomScalePageLayoutView="0" workbookViewId="0" topLeftCell="A38">
      <selection activeCell="B15" sqref="B15"/>
    </sheetView>
  </sheetViews>
  <sheetFormatPr defaultColWidth="9.140625" defaultRowHeight="15"/>
  <cols>
    <col min="1" max="1" width="9.57421875" style="1" customWidth="1"/>
    <col min="2" max="2" width="67.42187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50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140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141</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51</v>
      </c>
      <c r="C13" s="50" t="s">
        <v>49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51</v>
      </c>
      <c r="IC13" s="17" t="s">
        <v>49</v>
      </c>
      <c r="IE13" s="18"/>
      <c r="IF13" s="18"/>
      <c r="IG13" s="18"/>
      <c r="IH13" s="18"/>
      <c r="II13" s="18"/>
    </row>
    <row r="14" spans="1:243" s="17" customFormat="1" ht="63.75">
      <c r="A14" s="48">
        <v>2</v>
      </c>
      <c r="B14" s="49" t="s">
        <v>87</v>
      </c>
      <c r="C14" s="50"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87</v>
      </c>
      <c r="IC14" s="17" t="s">
        <v>43</v>
      </c>
      <c r="IE14" s="18"/>
      <c r="IF14" s="18"/>
      <c r="IG14" s="18"/>
      <c r="IH14" s="18"/>
      <c r="II14" s="18"/>
    </row>
    <row r="15" spans="1:243" s="17" customFormat="1" ht="26.25" customHeight="1">
      <c r="A15" s="48">
        <v>3</v>
      </c>
      <c r="B15" s="49" t="s">
        <v>88</v>
      </c>
      <c r="C15" s="50" t="s">
        <v>44</v>
      </c>
      <c r="D15" s="51">
        <v>40</v>
      </c>
      <c r="E15" s="51" t="s">
        <v>48</v>
      </c>
      <c r="F15" s="51">
        <v>251.51</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10060</v>
      </c>
      <c r="BB15" s="57">
        <f>BA15+SUM(N15:AZ15)</f>
        <v>10060</v>
      </c>
      <c r="BC15" s="58" t="str">
        <f>SpellNumber(L15,BB15)</f>
        <v>INR  Ten Thousand  &amp;Sixty  Only</v>
      </c>
      <c r="IA15" s="17">
        <v>3</v>
      </c>
      <c r="IB15" s="17" t="s">
        <v>88</v>
      </c>
      <c r="IC15" s="17" t="s">
        <v>44</v>
      </c>
      <c r="ID15" s="17">
        <v>40</v>
      </c>
      <c r="IE15" s="18" t="s">
        <v>48</v>
      </c>
      <c r="IF15" s="18"/>
      <c r="IG15" s="18"/>
      <c r="IH15" s="18"/>
      <c r="II15" s="18"/>
    </row>
    <row r="16" spans="1:243" s="17" customFormat="1" ht="14.25">
      <c r="A16" s="48">
        <v>4</v>
      </c>
      <c r="B16" s="49" t="s">
        <v>52</v>
      </c>
      <c r="C16" s="50" t="s">
        <v>57</v>
      </c>
      <c r="D16" s="6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2"/>
      <c r="IA16" s="17">
        <v>4</v>
      </c>
      <c r="IB16" s="17" t="s">
        <v>52</v>
      </c>
      <c r="IC16" s="17" t="s">
        <v>57</v>
      </c>
      <c r="IE16" s="18"/>
      <c r="IF16" s="18"/>
      <c r="IG16" s="18"/>
      <c r="IH16" s="18"/>
      <c r="II16" s="18"/>
    </row>
    <row r="17" spans="1:243" s="17" customFormat="1" ht="27.75" customHeight="1">
      <c r="A17" s="48">
        <v>5</v>
      </c>
      <c r="B17" s="49" t="s">
        <v>91</v>
      </c>
      <c r="C17" s="50" t="s">
        <v>58</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91</v>
      </c>
      <c r="IC17" s="17" t="s">
        <v>58</v>
      </c>
      <c r="IE17" s="18"/>
      <c r="IF17" s="18"/>
      <c r="IG17" s="18"/>
      <c r="IH17" s="18"/>
      <c r="II17" s="18"/>
    </row>
    <row r="18" spans="1:243" s="17" customFormat="1" ht="25.5">
      <c r="A18" s="48">
        <v>6</v>
      </c>
      <c r="B18" s="49" t="s">
        <v>93</v>
      </c>
      <c r="C18" s="50" t="s">
        <v>59</v>
      </c>
      <c r="D18" s="51">
        <v>11.8</v>
      </c>
      <c r="E18" s="51" t="s">
        <v>48</v>
      </c>
      <c r="F18" s="51">
        <v>6457.83</v>
      </c>
      <c r="G18" s="52"/>
      <c r="H18" s="52"/>
      <c r="I18" s="53" t="s">
        <v>34</v>
      </c>
      <c r="J18" s="54">
        <f aca="true" t="shared" si="0" ref="J18:J70">IF(I18="Less(-)",-1,1)</f>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aca="true" t="shared" si="1" ref="BA18:BA70">ROUND(total_amount_ba($B$2,$D$2,D18,F18,J18,K18,M18),0)</f>
        <v>76202</v>
      </c>
      <c r="BB18" s="57">
        <f aca="true" t="shared" si="2" ref="BB18:BB70">BA18+SUM(N18:AZ18)</f>
        <v>76202</v>
      </c>
      <c r="BC18" s="58" t="str">
        <f aca="true" t="shared" si="3" ref="BC18:BC70">SpellNumber(L18,BB18)</f>
        <v>INR  Seventy Six Thousand Two Hundred &amp; Two  Only</v>
      </c>
      <c r="IA18" s="17">
        <v>6</v>
      </c>
      <c r="IB18" s="17" t="s">
        <v>93</v>
      </c>
      <c r="IC18" s="17" t="s">
        <v>59</v>
      </c>
      <c r="ID18" s="17">
        <v>11.8</v>
      </c>
      <c r="IE18" s="18" t="s">
        <v>48</v>
      </c>
      <c r="IF18" s="18"/>
      <c r="IG18" s="18"/>
      <c r="IH18" s="18"/>
      <c r="II18" s="18"/>
    </row>
    <row r="19" spans="1:243" s="17" customFormat="1" ht="25.5">
      <c r="A19" s="48">
        <v>7</v>
      </c>
      <c r="B19" s="49" t="s">
        <v>94</v>
      </c>
      <c r="C19" s="50" t="s">
        <v>60</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94</v>
      </c>
      <c r="IC19" s="17" t="s">
        <v>60</v>
      </c>
      <c r="IE19" s="18"/>
      <c r="IF19" s="18"/>
      <c r="IG19" s="18"/>
      <c r="IH19" s="18"/>
      <c r="II19" s="18"/>
    </row>
    <row r="20" spans="1:243" s="17" customFormat="1" ht="25.5">
      <c r="A20" s="48">
        <v>8</v>
      </c>
      <c r="B20" s="49" t="s">
        <v>95</v>
      </c>
      <c r="C20" s="50" t="s">
        <v>61</v>
      </c>
      <c r="D20" s="51">
        <v>12</v>
      </c>
      <c r="E20" s="51" t="s">
        <v>46</v>
      </c>
      <c r="F20" s="51">
        <v>270.01</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3240</v>
      </c>
      <c r="BB20" s="57">
        <f t="shared" si="2"/>
        <v>3240</v>
      </c>
      <c r="BC20" s="58" t="str">
        <f t="shared" si="3"/>
        <v>INR  Three Thousand Two Hundred &amp; Forty  Only</v>
      </c>
      <c r="IA20" s="17">
        <v>8</v>
      </c>
      <c r="IB20" s="17" t="s">
        <v>95</v>
      </c>
      <c r="IC20" s="17" t="s">
        <v>61</v>
      </c>
      <c r="ID20" s="17">
        <v>12</v>
      </c>
      <c r="IE20" s="18" t="s">
        <v>46</v>
      </c>
      <c r="IF20" s="18"/>
      <c r="IG20" s="18"/>
      <c r="IH20" s="18"/>
      <c r="II20" s="18"/>
    </row>
    <row r="21" spans="1:243" s="17" customFormat="1" ht="26.25" customHeight="1">
      <c r="A21" s="48">
        <v>9</v>
      </c>
      <c r="B21" s="49" t="s">
        <v>96</v>
      </c>
      <c r="C21" s="50" t="s">
        <v>62</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96</v>
      </c>
      <c r="IC21" s="17" t="s">
        <v>62</v>
      </c>
      <c r="IE21" s="18"/>
      <c r="IF21" s="18"/>
      <c r="IG21" s="18"/>
      <c r="IH21" s="18"/>
      <c r="II21" s="18"/>
    </row>
    <row r="22" spans="1:243" s="17" customFormat="1" ht="25.5">
      <c r="A22" s="48">
        <v>10</v>
      </c>
      <c r="B22" s="49" t="s">
        <v>97</v>
      </c>
      <c r="C22" s="50" t="s">
        <v>63</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97</v>
      </c>
      <c r="IC22" s="17" t="s">
        <v>63</v>
      </c>
      <c r="IE22" s="18"/>
      <c r="IF22" s="18"/>
      <c r="IG22" s="18"/>
      <c r="IH22" s="18"/>
      <c r="II22" s="18"/>
    </row>
    <row r="23" spans="1:243" s="17" customFormat="1" ht="25.5">
      <c r="A23" s="48">
        <v>11</v>
      </c>
      <c r="B23" s="49" t="s">
        <v>98</v>
      </c>
      <c r="C23" s="50" t="s">
        <v>64</v>
      </c>
      <c r="D23" s="51">
        <v>20</v>
      </c>
      <c r="E23" s="51" t="s">
        <v>48</v>
      </c>
      <c r="F23" s="51">
        <v>4866.24</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97325</v>
      </c>
      <c r="BB23" s="57">
        <f t="shared" si="2"/>
        <v>97325</v>
      </c>
      <c r="BC23" s="58" t="str">
        <f t="shared" si="3"/>
        <v>INR  Ninety Seven Thousand Three Hundred &amp; Twenty Five  Only</v>
      </c>
      <c r="IA23" s="17">
        <v>11</v>
      </c>
      <c r="IB23" s="17" t="s">
        <v>98</v>
      </c>
      <c r="IC23" s="17" t="s">
        <v>64</v>
      </c>
      <c r="ID23" s="17">
        <v>20</v>
      </c>
      <c r="IE23" s="18" t="s">
        <v>48</v>
      </c>
      <c r="IF23" s="18"/>
      <c r="IG23" s="18"/>
      <c r="IH23" s="18"/>
      <c r="II23" s="18"/>
    </row>
    <row r="24" spans="1:243" s="17" customFormat="1" ht="51">
      <c r="A24" s="48">
        <v>12</v>
      </c>
      <c r="B24" s="49" t="s">
        <v>99</v>
      </c>
      <c r="C24" s="50" t="s">
        <v>65</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99</v>
      </c>
      <c r="IC24" s="17" t="s">
        <v>65</v>
      </c>
      <c r="IE24" s="18"/>
      <c r="IF24" s="18"/>
      <c r="IG24" s="18"/>
      <c r="IH24" s="18"/>
      <c r="II24" s="18"/>
    </row>
    <row r="25" spans="1:243" s="17" customFormat="1" ht="25.5">
      <c r="A25" s="48">
        <v>13</v>
      </c>
      <c r="B25" s="49" t="s">
        <v>100</v>
      </c>
      <c r="C25" s="50" t="s">
        <v>66</v>
      </c>
      <c r="D25" s="51">
        <v>6.5</v>
      </c>
      <c r="E25" s="51" t="s">
        <v>48</v>
      </c>
      <c r="F25" s="51">
        <v>7510.7</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 t="shared" si="1"/>
        <v>48820</v>
      </c>
      <c r="BB25" s="57">
        <f t="shared" si="2"/>
        <v>48820</v>
      </c>
      <c r="BC25" s="58" t="str">
        <f t="shared" si="3"/>
        <v>INR  Forty Eight Thousand Eight Hundred &amp; Twenty  Only</v>
      </c>
      <c r="IA25" s="17">
        <v>13</v>
      </c>
      <c r="IB25" s="17" t="s">
        <v>100</v>
      </c>
      <c r="IC25" s="17" t="s">
        <v>66</v>
      </c>
      <c r="ID25" s="17">
        <v>6.5</v>
      </c>
      <c r="IE25" s="18" t="s">
        <v>48</v>
      </c>
      <c r="IF25" s="18"/>
      <c r="IG25" s="18"/>
      <c r="IH25" s="18"/>
      <c r="II25" s="18"/>
    </row>
    <row r="26" spans="1:243" s="17" customFormat="1" ht="14.25">
      <c r="A26" s="48">
        <v>14</v>
      </c>
      <c r="B26" s="49" t="s">
        <v>53</v>
      </c>
      <c r="C26" s="50" t="s">
        <v>67</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53</v>
      </c>
      <c r="IC26" s="17" t="s">
        <v>67</v>
      </c>
      <c r="IE26" s="18"/>
      <c r="IF26" s="18"/>
      <c r="IG26" s="18"/>
      <c r="IH26" s="18"/>
      <c r="II26" s="18"/>
    </row>
    <row r="27" spans="1:243" s="17" customFormat="1" ht="25.5">
      <c r="A27" s="48">
        <v>15</v>
      </c>
      <c r="B27" s="49" t="s">
        <v>101</v>
      </c>
      <c r="C27" s="50" t="s">
        <v>68</v>
      </c>
      <c r="D27" s="51">
        <v>110</v>
      </c>
      <c r="E27" s="51" t="s">
        <v>137</v>
      </c>
      <c r="F27" s="51">
        <v>2.98</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328</v>
      </c>
      <c r="BB27" s="57">
        <f t="shared" si="2"/>
        <v>328</v>
      </c>
      <c r="BC27" s="58" t="str">
        <f t="shared" si="3"/>
        <v>INR  Three Hundred &amp; Twenty Eight  Only</v>
      </c>
      <c r="IA27" s="17">
        <v>15</v>
      </c>
      <c r="IB27" s="17" t="s">
        <v>101</v>
      </c>
      <c r="IC27" s="17" t="s">
        <v>68</v>
      </c>
      <c r="ID27" s="17">
        <v>110</v>
      </c>
      <c r="IE27" s="18" t="s">
        <v>137</v>
      </c>
      <c r="IF27" s="18"/>
      <c r="IG27" s="18"/>
      <c r="IH27" s="18"/>
      <c r="II27" s="18"/>
    </row>
    <row r="28" spans="1:243" s="17" customFormat="1" ht="38.25">
      <c r="A28" s="48">
        <v>16</v>
      </c>
      <c r="B28" s="49" t="s">
        <v>54</v>
      </c>
      <c r="C28" s="50" t="s">
        <v>69</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2"/>
      <c r="IA28" s="17">
        <v>16</v>
      </c>
      <c r="IB28" s="17" t="s">
        <v>54</v>
      </c>
      <c r="IC28" s="17" t="s">
        <v>69</v>
      </c>
      <c r="IE28" s="18"/>
      <c r="IF28" s="18"/>
      <c r="IG28" s="18"/>
      <c r="IH28" s="18"/>
      <c r="II28" s="18"/>
    </row>
    <row r="29" spans="1:243" s="17" customFormat="1" ht="25.5">
      <c r="A29" s="48">
        <v>17</v>
      </c>
      <c r="B29" s="49" t="s">
        <v>102</v>
      </c>
      <c r="C29" s="50" t="s">
        <v>70</v>
      </c>
      <c r="D29" s="51">
        <v>655</v>
      </c>
      <c r="E29" s="51" t="s">
        <v>56</v>
      </c>
      <c r="F29" s="51">
        <v>124.77</v>
      </c>
      <c r="G29" s="52"/>
      <c r="H29" s="52"/>
      <c r="I29" s="53" t="s">
        <v>34</v>
      </c>
      <c r="J29" s="54">
        <f t="shared" si="0"/>
        <v>1</v>
      </c>
      <c r="K29" s="52" t="s">
        <v>35</v>
      </c>
      <c r="L29" s="52" t="s">
        <v>4</v>
      </c>
      <c r="M29" s="55"/>
      <c r="N29" s="52"/>
      <c r="O29" s="52"/>
      <c r="P29" s="56"/>
      <c r="Q29" s="52"/>
      <c r="R29" s="52"/>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f t="shared" si="1"/>
        <v>81724</v>
      </c>
      <c r="BB29" s="57">
        <f t="shared" si="2"/>
        <v>81724</v>
      </c>
      <c r="BC29" s="58" t="str">
        <f t="shared" si="3"/>
        <v>INR  Eighty One Thousand Seven Hundred &amp; Twenty Four  Only</v>
      </c>
      <c r="IA29" s="17">
        <v>17</v>
      </c>
      <c r="IB29" s="17" t="s">
        <v>102</v>
      </c>
      <c r="IC29" s="17" t="s">
        <v>70</v>
      </c>
      <c r="ID29" s="17">
        <v>655</v>
      </c>
      <c r="IE29" s="18" t="s">
        <v>56</v>
      </c>
      <c r="IF29" s="18"/>
      <c r="IG29" s="18"/>
      <c r="IH29" s="18"/>
      <c r="II29" s="18"/>
    </row>
    <row r="30" spans="1:243" s="17" customFormat="1" ht="14.25">
      <c r="A30" s="48">
        <v>18</v>
      </c>
      <c r="B30" s="49" t="s">
        <v>103</v>
      </c>
      <c r="C30" s="50" t="s">
        <v>71</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103</v>
      </c>
      <c r="IC30" s="17" t="s">
        <v>71</v>
      </c>
      <c r="IE30" s="18"/>
      <c r="IF30" s="18"/>
      <c r="IG30" s="18"/>
      <c r="IH30" s="18"/>
      <c r="II30" s="18"/>
    </row>
    <row r="31" spans="1:243" s="17" customFormat="1" ht="25.5">
      <c r="A31" s="48">
        <v>19</v>
      </c>
      <c r="B31" s="49" t="s">
        <v>104</v>
      </c>
      <c r="C31" s="50" t="s">
        <v>72</v>
      </c>
      <c r="D31" s="51">
        <v>392</v>
      </c>
      <c r="E31" s="51" t="s">
        <v>46</v>
      </c>
      <c r="F31" s="51">
        <v>366.16</v>
      </c>
      <c r="G31" s="52"/>
      <c r="H31" s="52"/>
      <c r="I31" s="53" t="s">
        <v>34</v>
      </c>
      <c r="J31" s="54">
        <f t="shared" si="0"/>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 t="shared" si="1"/>
        <v>143535</v>
      </c>
      <c r="BB31" s="57">
        <f t="shared" si="2"/>
        <v>143535</v>
      </c>
      <c r="BC31" s="58" t="str">
        <f t="shared" si="3"/>
        <v>INR  One Lakh Forty Three Thousand Five Hundred &amp; Thirty Five  Only</v>
      </c>
      <c r="IA31" s="17">
        <v>19</v>
      </c>
      <c r="IB31" s="17" t="s">
        <v>104</v>
      </c>
      <c r="IC31" s="17" t="s">
        <v>72</v>
      </c>
      <c r="ID31" s="17">
        <v>392</v>
      </c>
      <c r="IE31" s="18" t="s">
        <v>46</v>
      </c>
      <c r="IF31" s="18"/>
      <c r="IG31" s="18"/>
      <c r="IH31" s="18"/>
      <c r="II31" s="18"/>
    </row>
    <row r="32" spans="1:243" s="17" customFormat="1" ht="14.25">
      <c r="A32" s="48">
        <v>20</v>
      </c>
      <c r="B32" s="49" t="s">
        <v>105</v>
      </c>
      <c r="C32" s="50" t="s">
        <v>73</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2"/>
      <c r="IA32" s="17">
        <v>20</v>
      </c>
      <c r="IB32" s="17" t="s">
        <v>105</v>
      </c>
      <c r="IC32" s="17" t="s">
        <v>73</v>
      </c>
      <c r="IE32" s="18"/>
      <c r="IF32" s="18"/>
      <c r="IG32" s="18"/>
      <c r="IH32" s="18"/>
      <c r="II32" s="18"/>
    </row>
    <row r="33" spans="1:243" s="17" customFormat="1" ht="51">
      <c r="A33" s="48">
        <v>21</v>
      </c>
      <c r="B33" s="49" t="s">
        <v>106</v>
      </c>
      <c r="C33" s="50" t="s">
        <v>74</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106</v>
      </c>
      <c r="IC33" s="17" t="s">
        <v>74</v>
      </c>
      <c r="IE33" s="18"/>
      <c r="IF33" s="18"/>
      <c r="IG33" s="18"/>
      <c r="IH33" s="18"/>
      <c r="II33" s="18"/>
    </row>
    <row r="34" spans="1:243" s="17" customFormat="1" ht="25.5">
      <c r="A34" s="48">
        <v>22</v>
      </c>
      <c r="B34" s="49" t="s">
        <v>107</v>
      </c>
      <c r="C34" s="50" t="s">
        <v>75</v>
      </c>
      <c r="D34" s="51">
        <v>392</v>
      </c>
      <c r="E34" s="51" t="s">
        <v>46</v>
      </c>
      <c r="F34" s="51">
        <v>1496.36</v>
      </c>
      <c r="G34" s="52"/>
      <c r="H34" s="52"/>
      <c r="I34" s="53" t="s">
        <v>34</v>
      </c>
      <c r="J34" s="54">
        <f t="shared" si="0"/>
        <v>1</v>
      </c>
      <c r="K34" s="52" t="s">
        <v>35</v>
      </c>
      <c r="L34" s="52" t="s">
        <v>4</v>
      </c>
      <c r="M34" s="55"/>
      <c r="N34" s="52"/>
      <c r="O34" s="52"/>
      <c r="P34" s="56"/>
      <c r="Q34" s="52"/>
      <c r="R34" s="52"/>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f t="shared" si="1"/>
        <v>586573</v>
      </c>
      <c r="BB34" s="57">
        <f t="shared" si="2"/>
        <v>586573</v>
      </c>
      <c r="BC34" s="58" t="str">
        <f t="shared" si="3"/>
        <v>INR  Five Lakh Eighty Six Thousand Five Hundred &amp; Seventy Three  Only</v>
      </c>
      <c r="IA34" s="17">
        <v>22</v>
      </c>
      <c r="IB34" s="17" t="s">
        <v>107</v>
      </c>
      <c r="IC34" s="17" t="s">
        <v>75</v>
      </c>
      <c r="ID34" s="17">
        <v>392</v>
      </c>
      <c r="IE34" s="18" t="s">
        <v>46</v>
      </c>
      <c r="IF34" s="18"/>
      <c r="IG34" s="18"/>
      <c r="IH34" s="18"/>
      <c r="II34" s="18"/>
    </row>
    <row r="35" spans="1:243" s="17" customFormat="1" ht="51">
      <c r="A35" s="48">
        <v>23</v>
      </c>
      <c r="B35" s="49" t="s">
        <v>108</v>
      </c>
      <c r="C35" s="50" t="s">
        <v>76</v>
      </c>
      <c r="D35" s="51">
        <v>2</v>
      </c>
      <c r="E35" s="51" t="s">
        <v>46</v>
      </c>
      <c r="F35" s="51">
        <v>1787.42</v>
      </c>
      <c r="G35" s="52"/>
      <c r="H35" s="52"/>
      <c r="I35" s="53" t="s">
        <v>34</v>
      </c>
      <c r="J35" s="54">
        <f t="shared" si="0"/>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 t="shared" si="1"/>
        <v>3575</v>
      </c>
      <c r="BB35" s="57">
        <f t="shared" si="2"/>
        <v>3575</v>
      </c>
      <c r="BC35" s="58" t="str">
        <f t="shared" si="3"/>
        <v>INR  Three Thousand Five Hundred &amp; Seventy Five  Only</v>
      </c>
      <c r="IA35" s="17">
        <v>23</v>
      </c>
      <c r="IB35" s="17" t="s">
        <v>108</v>
      </c>
      <c r="IC35" s="17" t="s">
        <v>76</v>
      </c>
      <c r="ID35" s="17">
        <v>2</v>
      </c>
      <c r="IE35" s="18" t="s">
        <v>46</v>
      </c>
      <c r="IF35" s="18"/>
      <c r="IG35" s="18"/>
      <c r="IH35" s="18"/>
      <c r="II35" s="18"/>
    </row>
    <row r="36" spans="1:243" s="17" customFormat="1" ht="119.25" customHeight="1">
      <c r="A36" s="48">
        <v>24</v>
      </c>
      <c r="B36" s="49" t="s">
        <v>109</v>
      </c>
      <c r="C36" s="50" t="s">
        <v>77</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109</v>
      </c>
      <c r="IC36" s="17" t="s">
        <v>77</v>
      </c>
      <c r="IE36" s="18"/>
      <c r="IF36" s="18"/>
      <c r="IG36" s="18"/>
      <c r="IH36" s="18"/>
      <c r="II36" s="18"/>
    </row>
    <row r="37" spans="1:243" s="17" customFormat="1" ht="14.25">
      <c r="A37" s="48">
        <v>25</v>
      </c>
      <c r="B37" s="49" t="s">
        <v>110</v>
      </c>
      <c r="C37" s="50" t="s">
        <v>78</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2"/>
      <c r="IA37" s="17">
        <v>25</v>
      </c>
      <c r="IB37" s="17" t="s">
        <v>110</v>
      </c>
      <c r="IC37" s="17" t="s">
        <v>78</v>
      </c>
      <c r="IE37" s="18"/>
      <c r="IF37" s="18"/>
      <c r="IG37" s="18"/>
      <c r="IH37" s="18"/>
      <c r="II37" s="18"/>
    </row>
    <row r="38" spans="1:243" s="17" customFormat="1" ht="25.5">
      <c r="A38" s="48">
        <v>26</v>
      </c>
      <c r="B38" s="49" t="s">
        <v>111</v>
      </c>
      <c r="C38" s="50" t="s">
        <v>79</v>
      </c>
      <c r="D38" s="51">
        <v>51</v>
      </c>
      <c r="E38" s="51" t="s">
        <v>46</v>
      </c>
      <c r="F38" s="51">
        <v>1128.1</v>
      </c>
      <c r="G38" s="52"/>
      <c r="H38" s="52"/>
      <c r="I38" s="53" t="s">
        <v>34</v>
      </c>
      <c r="J38" s="54">
        <f t="shared" si="0"/>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 t="shared" si="1"/>
        <v>57533</v>
      </c>
      <c r="BB38" s="57">
        <f t="shared" si="2"/>
        <v>57533</v>
      </c>
      <c r="BC38" s="58" t="str">
        <f t="shared" si="3"/>
        <v>INR  Fifty Seven Thousand Five Hundred &amp; Thirty Three  Only</v>
      </c>
      <c r="IA38" s="17">
        <v>26</v>
      </c>
      <c r="IB38" s="17" t="s">
        <v>111</v>
      </c>
      <c r="IC38" s="17" t="s">
        <v>79</v>
      </c>
      <c r="ID38" s="17">
        <v>51</v>
      </c>
      <c r="IE38" s="18" t="s">
        <v>46</v>
      </c>
      <c r="IF38" s="18"/>
      <c r="IG38" s="18"/>
      <c r="IH38" s="18"/>
      <c r="II38" s="18"/>
    </row>
    <row r="39" spans="1:243" s="17" customFormat="1" ht="76.5">
      <c r="A39" s="48">
        <v>27</v>
      </c>
      <c r="B39" s="49" t="s">
        <v>112</v>
      </c>
      <c r="C39" s="50" t="s">
        <v>80</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112</v>
      </c>
      <c r="IC39" s="17" t="s">
        <v>80</v>
      </c>
      <c r="IE39" s="18"/>
      <c r="IF39" s="18"/>
      <c r="IG39" s="18"/>
      <c r="IH39" s="18"/>
      <c r="II39" s="18"/>
    </row>
    <row r="40" spans="1:243" s="17" customFormat="1" ht="25.5">
      <c r="A40" s="48">
        <v>28</v>
      </c>
      <c r="B40" s="49" t="s">
        <v>113</v>
      </c>
      <c r="C40" s="50" t="s">
        <v>81</v>
      </c>
      <c r="D40" s="51">
        <v>3</v>
      </c>
      <c r="E40" s="51" t="s">
        <v>46</v>
      </c>
      <c r="F40" s="51">
        <v>1285.84</v>
      </c>
      <c r="G40" s="52"/>
      <c r="H40" s="52"/>
      <c r="I40" s="53" t="s">
        <v>34</v>
      </c>
      <c r="J40" s="54">
        <f t="shared" si="0"/>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 t="shared" si="1"/>
        <v>3858</v>
      </c>
      <c r="BB40" s="57">
        <f t="shared" si="2"/>
        <v>3858</v>
      </c>
      <c r="BC40" s="58" t="str">
        <f t="shared" si="3"/>
        <v>INR  Three Thousand Eight Hundred &amp; Fifty Eight  Only</v>
      </c>
      <c r="IA40" s="17">
        <v>28</v>
      </c>
      <c r="IB40" s="17" t="s">
        <v>113</v>
      </c>
      <c r="IC40" s="17" t="s">
        <v>81</v>
      </c>
      <c r="ID40" s="17">
        <v>3</v>
      </c>
      <c r="IE40" s="18" t="s">
        <v>46</v>
      </c>
      <c r="IF40" s="18"/>
      <c r="IG40" s="18"/>
      <c r="IH40" s="18"/>
      <c r="II40" s="18"/>
    </row>
    <row r="41" spans="1:243" s="17" customFormat="1" ht="14.25">
      <c r="A41" s="48">
        <v>29</v>
      </c>
      <c r="B41" s="49" t="s">
        <v>47</v>
      </c>
      <c r="C41" s="50" t="s">
        <v>82</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IA41" s="17">
        <v>29</v>
      </c>
      <c r="IB41" s="17" t="s">
        <v>47</v>
      </c>
      <c r="IC41" s="17" t="s">
        <v>82</v>
      </c>
      <c r="IE41" s="18"/>
      <c r="IF41" s="18"/>
      <c r="IG41" s="18"/>
      <c r="IH41" s="18"/>
      <c r="II41" s="18"/>
    </row>
    <row r="42" spans="1:243" s="17" customFormat="1" ht="14.25">
      <c r="A42" s="48">
        <v>30</v>
      </c>
      <c r="B42" s="49" t="s">
        <v>114</v>
      </c>
      <c r="C42" s="50" t="s">
        <v>83</v>
      </c>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2"/>
      <c r="IA42" s="17">
        <v>30</v>
      </c>
      <c r="IB42" s="17" t="s">
        <v>114</v>
      </c>
      <c r="IC42" s="17" t="s">
        <v>83</v>
      </c>
      <c r="IE42" s="18"/>
      <c r="IF42" s="18"/>
      <c r="IG42" s="18"/>
      <c r="IH42" s="18"/>
      <c r="II42" s="18"/>
    </row>
    <row r="43" spans="1:243" s="17" customFormat="1" ht="25.5">
      <c r="A43" s="48">
        <v>31</v>
      </c>
      <c r="B43" s="49" t="s">
        <v>115</v>
      </c>
      <c r="C43" s="50" t="s">
        <v>84</v>
      </c>
      <c r="D43" s="51">
        <v>63</v>
      </c>
      <c r="E43" s="51" t="s">
        <v>46</v>
      </c>
      <c r="F43" s="51">
        <v>258.09</v>
      </c>
      <c r="G43" s="52"/>
      <c r="H43" s="52"/>
      <c r="I43" s="53" t="s">
        <v>34</v>
      </c>
      <c r="J43" s="54">
        <f t="shared" si="0"/>
        <v>1</v>
      </c>
      <c r="K43" s="52" t="s">
        <v>35</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f t="shared" si="1"/>
        <v>16260</v>
      </c>
      <c r="BB43" s="57">
        <f t="shared" si="2"/>
        <v>16260</v>
      </c>
      <c r="BC43" s="58" t="str">
        <f t="shared" si="3"/>
        <v>INR  Sixteen Thousand Two Hundred &amp; Sixty  Only</v>
      </c>
      <c r="IA43" s="17">
        <v>31</v>
      </c>
      <c r="IB43" s="17" t="s">
        <v>115</v>
      </c>
      <c r="IC43" s="17" t="s">
        <v>84</v>
      </c>
      <c r="ID43" s="17">
        <v>63</v>
      </c>
      <c r="IE43" s="18" t="s">
        <v>46</v>
      </c>
      <c r="IF43" s="18"/>
      <c r="IG43" s="18"/>
      <c r="IH43" s="18"/>
      <c r="II43" s="18"/>
    </row>
    <row r="44" spans="1:243" s="17" customFormat="1" ht="14.25">
      <c r="A44" s="48">
        <v>32</v>
      </c>
      <c r="B44" s="49" t="s">
        <v>116</v>
      </c>
      <c r="C44" s="50" t="s">
        <v>85</v>
      </c>
      <c r="D44" s="6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2"/>
      <c r="IA44" s="17">
        <v>32</v>
      </c>
      <c r="IB44" s="17" t="s">
        <v>116</v>
      </c>
      <c r="IC44" s="17" t="s">
        <v>85</v>
      </c>
      <c r="IE44" s="18"/>
      <c r="IF44" s="18"/>
      <c r="IG44" s="18"/>
      <c r="IH44" s="18"/>
      <c r="II44" s="18"/>
    </row>
    <row r="45" spans="1:243" s="17" customFormat="1" ht="25.5">
      <c r="A45" s="48">
        <v>33</v>
      </c>
      <c r="B45" s="49" t="s">
        <v>115</v>
      </c>
      <c r="C45" s="50" t="s">
        <v>142</v>
      </c>
      <c r="D45" s="51">
        <v>96.5</v>
      </c>
      <c r="E45" s="51" t="s">
        <v>46</v>
      </c>
      <c r="F45" s="51">
        <v>297.33</v>
      </c>
      <c r="G45" s="52"/>
      <c r="H45" s="52"/>
      <c r="I45" s="53" t="s">
        <v>34</v>
      </c>
      <c r="J45" s="54">
        <f t="shared" si="0"/>
        <v>1</v>
      </c>
      <c r="K45" s="52" t="s">
        <v>35</v>
      </c>
      <c r="L45" s="52" t="s">
        <v>4</v>
      </c>
      <c r="M45" s="55"/>
      <c r="N45" s="52"/>
      <c r="O45" s="52"/>
      <c r="P45" s="56"/>
      <c r="Q45" s="52"/>
      <c r="R45" s="52"/>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3">
        <f t="shared" si="1"/>
        <v>28692</v>
      </c>
      <c r="BB45" s="57">
        <f t="shared" si="2"/>
        <v>28692</v>
      </c>
      <c r="BC45" s="58" t="str">
        <f t="shared" si="3"/>
        <v>INR  Twenty Eight Thousand Six Hundred &amp; Ninety Two  Only</v>
      </c>
      <c r="IA45" s="17">
        <v>33</v>
      </c>
      <c r="IB45" s="17" t="s">
        <v>115</v>
      </c>
      <c r="IC45" s="17" t="s">
        <v>142</v>
      </c>
      <c r="ID45" s="17">
        <v>96.5</v>
      </c>
      <c r="IE45" s="18" t="s">
        <v>46</v>
      </c>
      <c r="IF45" s="18"/>
      <c r="IG45" s="18"/>
      <c r="IH45" s="18"/>
      <c r="II45" s="18"/>
    </row>
    <row r="46" spans="1:243" s="17" customFormat="1" ht="25.5">
      <c r="A46" s="48">
        <v>34</v>
      </c>
      <c r="B46" s="49" t="s">
        <v>117</v>
      </c>
      <c r="C46" s="50" t="s">
        <v>143</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IA46" s="17">
        <v>34</v>
      </c>
      <c r="IB46" s="17" t="s">
        <v>117</v>
      </c>
      <c r="IC46" s="17" t="s">
        <v>143</v>
      </c>
      <c r="IE46" s="18"/>
      <c r="IF46" s="18"/>
      <c r="IG46" s="18"/>
      <c r="IH46" s="18"/>
      <c r="II46" s="18"/>
    </row>
    <row r="47" spans="1:243" s="17" customFormat="1" ht="25.5">
      <c r="A47" s="48">
        <v>35</v>
      </c>
      <c r="B47" s="49" t="s">
        <v>118</v>
      </c>
      <c r="C47" s="50" t="s">
        <v>144</v>
      </c>
      <c r="D47" s="51">
        <v>38</v>
      </c>
      <c r="E47" s="51" t="s">
        <v>46</v>
      </c>
      <c r="F47" s="51">
        <v>187.99</v>
      </c>
      <c r="G47" s="52"/>
      <c r="H47" s="52"/>
      <c r="I47" s="53" t="s">
        <v>34</v>
      </c>
      <c r="J47" s="54">
        <f t="shared" si="0"/>
        <v>1</v>
      </c>
      <c r="K47" s="52" t="s">
        <v>35</v>
      </c>
      <c r="L47" s="52" t="s">
        <v>4</v>
      </c>
      <c r="M47" s="55"/>
      <c r="N47" s="52"/>
      <c r="O47" s="52"/>
      <c r="P47" s="56"/>
      <c r="Q47" s="52"/>
      <c r="R47" s="52"/>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3">
        <f t="shared" si="1"/>
        <v>7144</v>
      </c>
      <c r="BB47" s="57">
        <f t="shared" si="2"/>
        <v>7144</v>
      </c>
      <c r="BC47" s="58" t="str">
        <f t="shared" si="3"/>
        <v>INR  Seven Thousand One Hundred &amp; Forty Four  Only</v>
      </c>
      <c r="IA47" s="17">
        <v>35</v>
      </c>
      <c r="IB47" s="17" t="s">
        <v>118</v>
      </c>
      <c r="IC47" s="17" t="s">
        <v>144</v>
      </c>
      <c r="ID47" s="17">
        <v>38</v>
      </c>
      <c r="IE47" s="18" t="s">
        <v>46</v>
      </c>
      <c r="IF47" s="18"/>
      <c r="IG47" s="18"/>
      <c r="IH47" s="18"/>
      <c r="II47" s="18"/>
    </row>
    <row r="48" spans="1:243" s="17" customFormat="1" ht="25.5">
      <c r="A48" s="48">
        <v>36</v>
      </c>
      <c r="B48" s="49" t="s">
        <v>119</v>
      </c>
      <c r="C48" s="50" t="s">
        <v>145</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2"/>
      <c r="IA48" s="17">
        <v>36</v>
      </c>
      <c r="IB48" s="17" t="s">
        <v>119</v>
      </c>
      <c r="IC48" s="17" t="s">
        <v>145</v>
      </c>
      <c r="IE48" s="18"/>
      <c r="IF48" s="18"/>
      <c r="IG48" s="18"/>
      <c r="IH48" s="18"/>
      <c r="II48" s="18"/>
    </row>
    <row r="49" spans="1:243" s="17" customFormat="1" ht="25.5">
      <c r="A49" s="48">
        <v>37</v>
      </c>
      <c r="B49" s="49" t="s">
        <v>120</v>
      </c>
      <c r="C49" s="50" t="s">
        <v>146</v>
      </c>
      <c r="D49" s="51">
        <v>191</v>
      </c>
      <c r="E49" s="51" t="s">
        <v>46</v>
      </c>
      <c r="F49" s="51">
        <v>142.35</v>
      </c>
      <c r="G49" s="52"/>
      <c r="H49" s="52"/>
      <c r="I49" s="53" t="s">
        <v>34</v>
      </c>
      <c r="J49" s="54">
        <f t="shared" si="0"/>
        <v>1</v>
      </c>
      <c r="K49" s="52" t="s">
        <v>35</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 t="shared" si="1"/>
        <v>27189</v>
      </c>
      <c r="BB49" s="57">
        <f t="shared" si="2"/>
        <v>27189</v>
      </c>
      <c r="BC49" s="58" t="str">
        <f t="shared" si="3"/>
        <v>INR  Twenty Seven Thousand One Hundred &amp; Eighty Nine  Only</v>
      </c>
      <c r="IA49" s="17">
        <v>37</v>
      </c>
      <c r="IB49" s="17" t="s">
        <v>120</v>
      </c>
      <c r="IC49" s="17" t="s">
        <v>146</v>
      </c>
      <c r="ID49" s="17">
        <v>191</v>
      </c>
      <c r="IE49" s="18" t="s">
        <v>46</v>
      </c>
      <c r="IF49" s="18"/>
      <c r="IG49" s="18"/>
      <c r="IH49" s="18"/>
      <c r="II49" s="18"/>
    </row>
    <row r="50" spans="1:243" s="17" customFormat="1" ht="39" customHeight="1">
      <c r="A50" s="48">
        <v>38</v>
      </c>
      <c r="B50" s="49" t="s">
        <v>121</v>
      </c>
      <c r="C50" s="50" t="s">
        <v>147</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2"/>
      <c r="IA50" s="17">
        <v>38</v>
      </c>
      <c r="IB50" s="59" t="s">
        <v>121</v>
      </c>
      <c r="IC50" s="17" t="s">
        <v>147</v>
      </c>
      <c r="IE50" s="18"/>
      <c r="IF50" s="18"/>
      <c r="IG50" s="18"/>
      <c r="IH50" s="18"/>
      <c r="II50" s="18"/>
    </row>
    <row r="51" spans="1:243" s="17" customFormat="1" ht="25.5">
      <c r="A51" s="48">
        <v>39</v>
      </c>
      <c r="B51" s="49" t="s">
        <v>122</v>
      </c>
      <c r="C51" s="50" t="s">
        <v>148</v>
      </c>
      <c r="D51" s="51">
        <v>89</v>
      </c>
      <c r="E51" s="51" t="s">
        <v>46</v>
      </c>
      <c r="F51" s="51">
        <v>75.89</v>
      </c>
      <c r="G51" s="52"/>
      <c r="H51" s="52"/>
      <c r="I51" s="53" t="s">
        <v>34</v>
      </c>
      <c r="J51" s="54">
        <f t="shared" si="0"/>
        <v>1</v>
      </c>
      <c r="K51" s="52" t="s">
        <v>35</v>
      </c>
      <c r="L51" s="52" t="s">
        <v>4</v>
      </c>
      <c r="M51" s="55"/>
      <c r="N51" s="52"/>
      <c r="O51" s="52"/>
      <c r="P51" s="56"/>
      <c r="Q51" s="52"/>
      <c r="R51" s="52"/>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f t="shared" si="1"/>
        <v>6754</v>
      </c>
      <c r="BB51" s="57">
        <f t="shared" si="2"/>
        <v>6754</v>
      </c>
      <c r="BC51" s="58" t="str">
        <f t="shared" si="3"/>
        <v>INR  Six Thousand Seven Hundred &amp; Fifty Four  Only</v>
      </c>
      <c r="IA51" s="17">
        <v>39</v>
      </c>
      <c r="IB51" s="17" t="s">
        <v>122</v>
      </c>
      <c r="IC51" s="17" t="s">
        <v>148</v>
      </c>
      <c r="ID51" s="17">
        <v>89</v>
      </c>
      <c r="IE51" s="18" t="s">
        <v>46</v>
      </c>
      <c r="IF51" s="18"/>
      <c r="IG51" s="18"/>
      <c r="IH51" s="18"/>
      <c r="II51" s="18"/>
    </row>
    <row r="52" spans="1:243" s="17" customFormat="1" ht="38.25">
      <c r="A52" s="48">
        <v>40</v>
      </c>
      <c r="B52" s="49" t="s">
        <v>123</v>
      </c>
      <c r="C52" s="50" t="s">
        <v>149</v>
      </c>
      <c r="D52" s="6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2"/>
      <c r="IA52" s="17">
        <v>40</v>
      </c>
      <c r="IB52" s="17" t="s">
        <v>123</v>
      </c>
      <c r="IC52" s="17" t="s">
        <v>149</v>
      </c>
      <c r="IE52" s="18"/>
      <c r="IF52" s="18"/>
      <c r="IG52" s="18"/>
      <c r="IH52" s="18"/>
      <c r="II52" s="18"/>
    </row>
    <row r="53" spans="1:243" s="17" customFormat="1" ht="25.5">
      <c r="A53" s="48">
        <v>41</v>
      </c>
      <c r="B53" s="49" t="s">
        <v>55</v>
      </c>
      <c r="C53" s="50" t="s">
        <v>150</v>
      </c>
      <c r="D53" s="51">
        <v>28.5</v>
      </c>
      <c r="E53" s="51" t="s">
        <v>46</v>
      </c>
      <c r="F53" s="51">
        <v>81.32</v>
      </c>
      <c r="G53" s="52"/>
      <c r="H53" s="52"/>
      <c r="I53" s="53" t="s">
        <v>34</v>
      </c>
      <c r="J53" s="54">
        <f t="shared" si="0"/>
        <v>1</v>
      </c>
      <c r="K53" s="52" t="s">
        <v>35</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3">
        <f t="shared" si="1"/>
        <v>2318</v>
      </c>
      <c r="BB53" s="57">
        <f t="shared" si="2"/>
        <v>2318</v>
      </c>
      <c r="BC53" s="58" t="str">
        <f t="shared" si="3"/>
        <v>INR  Two Thousand Three Hundred &amp; Eighteen  Only</v>
      </c>
      <c r="IA53" s="17">
        <v>41</v>
      </c>
      <c r="IB53" s="17" t="s">
        <v>55</v>
      </c>
      <c r="IC53" s="17" t="s">
        <v>150</v>
      </c>
      <c r="ID53" s="17">
        <v>28.5</v>
      </c>
      <c r="IE53" s="18" t="s">
        <v>46</v>
      </c>
      <c r="IF53" s="18"/>
      <c r="IG53" s="18"/>
      <c r="IH53" s="18"/>
      <c r="II53" s="18"/>
    </row>
    <row r="54" spans="1:243" s="17" customFormat="1" ht="38.25">
      <c r="A54" s="48">
        <v>42</v>
      </c>
      <c r="B54" s="49" t="s">
        <v>124</v>
      </c>
      <c r="C54" s="50" t="s">
        <v>151</v>
      </c>
      <c r="D54" s="51">
        <v>6.5</v>
      </c>
      <c r="E54" s="51" t="s">
        <v>46</v>
      </c>
      <c r="F54" s="51">
        <v>108.59</v>
      </c>
      <c r="G54" s="52"/>
      <c r="H54" s="52"/>
      <c r="I54" s="53" t="s">
        <v>34</v>
      </c>
      <c r="J54" s="54">
        <f t="shared" si="0"/>
        <v>1</v>
      </c>
      <c r="K54" s="52" t="s">
        <v>35</v>
      </c>
      <c r="L54" s="52" t="s">
        <v>4</v>
      </c>
      <c r="M54" s="55"/>
      <c r="N54" s="52"/>
      <c r="O54" s="52"/>
      <c r="P54" s="56"/>
      <c r="Q54" s="52"/>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f t="shared" si="1"/>
        <v>706</v>
      </c>
      <c r="BB54" s="57">
        <f t="shared" si="2"/>
        <v>706</v>
      </c>
      <c r="BC54" s="58" t="str">
        <f t="shared" si="3"/>
        <v>INR  Seven Hundred &amp; Six  Only</v>
      </c>
      <c r="IA54" s="17">
        <v>42</v>
      </c>
      <c r="IB54" s="17" t="s">
        <v>124</v>
      </c>
      <c r="IC54" s="17" t="s">
        <v>151</v>
      </c>
      <c r="ID54" s="17">
        <v>6.5</v>
      </c>
      <c r="IE54" s="18" t="s">
        <v>46</v>
      </c>
      <c r="IF54" s="18"/>
      <c r="IG54" s="18"/>
      <c r="IH54" s="18"/>
      <c r="II54" s="18"/>
    </row>
    <row r="55" spans="1:243" s="17" customFormat="1" ht="14.25">
      <c r="A55" s="48">
        <v>43</v>
      </c>
      <c r="B55" s="49" t="s">
        <v>86</v>
      </c>
      <c r="C55" s="50" t="s">
        <v>152</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2"/>
      <c r="IA55" s="17">
        <v>43</v>
      </c>
      <c r="IB55" s="17" t="s">
        <v>86</v>
      </c>
      <c r="IC55" s="17" t="s">
        <v>152</v>
      </c>
      <c r="IE55" s="18"/>
      <c r="IF55" s="18"/>
      <c r="IG55" s="18"/>
      <c r="IH55" s="18"/>
      <c r="II55" s="18"/>
    </row>
    <row r="56" spans="1:243" s="17" customFormat="1" ht="25.5">
      <c r="A56" s="48">
        <v>44</v>
      </c>
      <c r="B56" s="49" t="s">
        <v>89</v>
      </c>
      <c r="C56" s="50" t="s">
        <v>153</v>
      </c>
      <c r="D56" s="60"/>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2"/>
      <c r="IA56" s="17">
        <v>44</v>
      </c>
      <c r="IB56" s="17" t="s">
        <v>89</v>
      </c>
      <c r="IC56" s="17" t="s">
        <v>153</v>
      </c>
      <c r="IE56" s="18"/>
      <c r="IF56" s="18"/>
      <c r="IG56" s="18"/>
      <c r="IH56" s="18"/>
      <c r="II56" s="18"/>
    </row>
    <row r="57" spans="1:243" s="17" customFormat="1" ht="25.5">
      <c r="A57" s="48">
        <v>45</v>
      </c>
      <c r="B57" s="49" t="s">
        <v>125</v>
      </c>
      <c r="C57" s="50" t="s">
        <v>154</v>
      </c>
      <c r="D57" s="51">
        <v>1.3</v>
      </c>
      <c r="E57" s="51" t="s">
        <v>48</v>
      </c>
      <c r="F57" s="51">
        <v>1759.84</v>
      </c>
      <c r="G57" s="52"/>
      <c r="H57" s="52"/>
      <c r="I57" s="53" t="s">
        <v>34</v>
      </c>
      <c r="J57" s="54">
        <f t="shared" si="0"/>
        <v>1</v>
      </c>
      <c r="K57" s="52" t="s">
        <v>35</v>
      </c>
      <c r="L57" s="52" t="s">
        <v>4</v>
      </c>
      <c r="M57" s="55"/>
      <c r="N57" s="52"/>
      <c r="O57" s="52"/>
      <c r="P57" s="56"/>
      <c r="Q57" s="52"/>
      <c r="R57" s="52"/>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3">
        <f t="shared" si="1"/>
        <v>2288</v>
      </c>
      <c r="BB57" s="57">
        <f t="shared" si="2"/>
        <v>2288</v>
      </c>
      <c r="BC57" s="58" t="str">
        <f t="shared" si="3"/>
        <v>INR  Two Thousand Two Hundred &amp; Eighty Eight  Only</v>
      </c>
      <c r="IA57" s="17">
        <v>45</v>
      </c>
      <c r="IB57" s="17" t="s">
        <v>125</v>
      </c>
      <c r="IC57" s="17" t="s">
        <v>154</v>
      </c>
      <c r="ID57" s="17">
        <v>1.3</v>
      </c>
      <c r="IE57" s="18" t="s">
        <v>48</v>
      </c>
      <c r="IF57" s="18"/>
      <c r="IG57" s="18"/>
      <c r="IH57" s="18"/>
      <c r="II57" s="18"/>
    </row>
    <row r="58" spans="1:243" s="17" customFormat="1" ht="25.5">
      <c r="A58" s="48">
        <v>46</v>
      </c>
      <c r="B58" s="49" t="s">
        <v>92</v>
      </c>
      <c r="C58" s="50" t="s">
        <v>155</v>
      </c>
      <c r="D58" s="51">
        <v>4</v>
      </c>
      <c r="E58" s="51" t="s">
        <v>48</v>
      </c>
      <c r="F58" s="51">
        <v>1086.89</v>
      </c>
      <c r="G58" s="52"/>
      <c r="H58" s="52"/>
      <c r="I58" s="53" t="s">
        <v>34</v>
      </c>
      <c r="J58" s="54">
        <f t="shared" si="0"/>
        <v>1</v>
      </c>
      <c r="K58" s="52" t="s">
        <v>35</v>
      </c>
      <c r="L58" s="52" t="s">
        <v>4</v>
      </c>
      <c r="M58" s="55"/>
      <c r="N58" s="52"/>
      <c r="O58" s="52"/>
      <c r="P58" s="56"/>
      <c r="Q58" s="52"/>
      <c r="R58" s="52"/>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3">
        <f t="shared" si="1"/>
        <v>4348</v>
      </c>
      <c r="BB58" s="57">
        <f t="shared" si="2"/>
        <v>4348</v>
      </c>
      <c r="BC58" s="58" t="str">
        <f t="shared" si="3"/>
        <v>INR  Four Thousand Three Hundred &amp; Forty Eight  Only</v>
      </c>
      <c r="IA58" s="17">
        <v>46</v>
      </c>
      <c r="IB58" s="17" t="s">
        <v>92</v>
      </c>
      <c r="IC58" s="17" t="s">
        <v>155</v>
      </c>
      <c r="ID58" s="17">
        <v>4</v>
      </c>
      <c r="IE58" s="18" t="s">
        <v>48</v>
      </c>
      <c r="IF58" s="18"/>
      <c r="IG58" s="18"/>
      <c r="IH58" s="18"/>
      <c r="II58" s="18"/>
    </row>
    <row r="59" spans="1:243" s="17" customFormat="1" ht="38.25">
      <c r="A59" s="48">
        <v>47</v>
      </c>
      <c r="B59" s="49" t="s">
        <v>126</v>
      </c>
      <c r="C59" s="50" t="s">
        <v>156</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2"/>
      <c r="IA59" s="17">
        <v>47</v>
      </c>
      <c r="IB59" s="17" t="s">
        <v>126</v>
      </c>
      <c r="IC59" s="17" t="s">
        <v>156</v>
      </c>
      <c r="IE59" s="18"/>
      <c r="IF59" s="18"/>
      <c r="IG59" s="18"/>
      <c r="IH59" s="18"/>
      <c r="II59" s="18"/>
    </row>
    <row r="60" spans="1:243" s="17" customFormat="1" ht="25.5">
      <c r="A60" s="48">
        <v>48</v>
      </c>
      <c r="B60" s="49" t="s">
        <v>127</v>
      </c>
      <c r="C60" s="50" t="s">
        <v>157</v>
      </c>
      <c r="D60" s="51">
        <v>23.7</v>
      </c>
      <c r="E60" s="51" t="s">
        <v>48</v>
      </c>
      <c r="F60" s="51">
        <v>1489.22</v>
      </c>
      <c r="G60" s="52"/>
      <c r="H60" s="52"/>
      <c r="I60" s="53" t="s">
        <v>34</v>
      </c>
      <c r="J60" s="54">
        <f t="shared" si="0"/>
        <v>1</v>
      </c>
      <c r="K60" s="52" t="s">
        <v>35</v>
      </c>
      <c r="L60" s="52" t="s">
        <v>4</v>
      </c>
      <c r="M60" s="55"/>
      <c r="N60" s="52"/>
      <c r="O60" s="52"/>
      <c r="P60" s="56"/>
      <c r="Q60" s="52"/>
      <c r="R60" s="52"/>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3">
        <f t="shared" si="1"/>
        <v>35295</v>
      </c>
      <c r="BB60" s="57">
        <f t="shared" si="2"/>
        <v>35295</v>
      </c>
      <c r="BC60" s="58" t="str">
        <f t="shared" si="3"/>
        <v>INR  Thirty Five Thousand Two Hundred &amp; Ninety Five  Only</v>
      </c>
      <c r="IA60" s="17">
        <v>48</v>
      </c>
      <c r="IB60" s="17" t="s">
        <v>127</v>
      </c>
      <c r="IC60" s="17" t="s">
        <v>157</v>
      </c>
      <c r="ID60" s="17">
        <v>23.7</v>
      </c>
      <c r="IE60" s="18" t="s">
        <v>48</v>
      </c>
      <c r="IF60" s="18"/>
      <c r="IG60" s="18"/>
      <c r="IH60" s="18"/>
      <c r="II60" s="18"/>
    </row>
    <row r="61" spans="1:243" s="17" customFormat="1" ht="38.25">
      <c r="A61" s="48">
        <v>49</v>
      </c>
      <c r="B61" s="49" t="s">
        <v>128</v>
      </c>
      <c r="C61" s="50" t="s">
        <v>158</v>
      </c>
      <c r="D61" s="51">
        <v>1925</v>
      </c>
      <c r="E61" s="51" t="s">
        <v>56</v>
      </c>
      <c r="F61" s="51">
        <v>4.08</v>
      </c>
      <c r="G61" s="52"/>
      <c r="H61" s="52"/>
      <c r="I61" s="53" t="s">
        <v>34</v>
      </c>
      <c r="J61" s="54">
        <f t="shared" si="0"/>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 t="shared" si="1"/>
        <v>7854</v>
      </c>
      <c r="BB61" s="57">
        <f t="shared" si="2"/>
        <v>7854</v>
      </c>
      <c r="BC61" s="58" t="str">
        <f t="shared" si="3"/>
        <v>INR  Seven Thousand Eight Hundred &amp; Fifty Four  Only</v>
      </c>
      <c r="IA61" s="17">
        <v>49</v>
      </c>
      <c r="IB61" s="17" t="s">
        <v>128</v>
      </c>
      <c r="IC61" s="17" t="s">
        <v>158</v>
      </c>
      <c r="ID61" s="17">
        <v>1925</v>
      </c>
      <c r="IE61" s="18" t="s">
        <v>56</v>
      </c>
      <c r="IF61" s="18"/>
      <c r="IG61" s="18"/>
      <c r="IH61" s="18"/>
      <c r="II61" s="18"/>
    </row>
    <row r="62" spans="1:243" s="17" customFormat="1" ht="25.5">
      <c r="A62" s="48">
        <v>50</v>
      </c>
      <c r="B62" s="49" t="s">
        <v>129</v>
      </c>
      <c r="C62" s="50" t="s">
        <v>159</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c r="IA62" s="17">
        <v>50</v>
      </c>
      <c r="IB62" s="17" t="s">
        <v>129</v>
      </c>
      <c r="IC62" s="17" t="s">
        <v>159</v>
      </c>
      <c r="IE62" s="18"/>
      <c r="IF62" s="18"/>
      <c r="IG62" s="18"/>
      <c r="IH62" s="18"/>
      <c r="II62" s="18"/>
    </row>
    <row r="63" spans="1:243" s="17" customFormat="1" ht="25.5">
      <c r="A63" s="48">
        <v>51</v>
      </c>
      <c r="B63" s="49" t="s">
        <v>130</v>
      </c>
      <c r="C63" s="50" t="s">
        <v>160</v>
      </c>
      <c r="D63" s="51">
        <v>466</v>
      </c>
      <c r="E63" s="51" t="s">
        <v>46</v>
      </c>
      <c r="F63" s="51">
        <v>192.68</v>
      </c>
      <c r="G63" s="52"/>
      <c r="H63" s="52"/>
      <c r="I63" s="53" t="s">
        <v>34</v>
      </c>
      <c r="J63" s="54">
        <f t="shared" si="0"/>
        <v>1</v>
      </c>
      <c r="K63" s="52" t="s">
        <v>35</v>
      </c>
      <c r="L63" s="52" t="s">
        <v>4</v>
      </c>
      <c r="M63" s="55"/>
      <c r="N63" s="52"/>
      <c r="O63" s="52"/>
      <c r="P63" s="56"/>
      <c r="Q63" s="52"/>
      <c r="R63" s="52"/>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f t="shared" si="1"/>
        <v>89789</v>
      </c>
      <c r="BB63" s="57">
        <f t="shared" si="2"/>
        <v>89789</v>
      </c>
      <c r="BC63" s="58" t="str">
        <f t="shared" si="3"/>
        <v>INR  Eighty Nine Thousand Seven Hundred &amp; Eighty Nine  Only</v>
      </c>
      <c r="IA63" s="17">
        <v>51</v>
      </c>
      <c r="IB63" s="17" t="s">
        <v>130</v>
      </c>
      <c r="IC63" s="17" t="s">
        <v>160</v>
      </c>
      <c r="ID63" s="17">
        <v>466</v>
      </c>
      <c r="IE63" s="18" t="s">
        <v>46</v>
      </c>
      <c r="IF63" s="18"/>
      <c r="IG63" s="18"/>
      <c r="IH63" s="18"/>
      <c r="II63" s="18"/>
    </row>
    <row r="64" spans="1:243" s="17" customFormat="1" ht="51">
      <c r="A64" s="48">
        <v>52</v>
      </c>
      <c r="B64" s="49" t="s">
        <v>90</v>
      </c>
      <c r="C64" s="50" t="s">
        <v>161</v>
      </c>
      <c r="D64" s="51">
        <v>37</v>
      </c>
      <c r="E64" s="51" t="s">
        <v>48</v>
      </c>
      <c r="F64" s="51">
        <v>192.33</v>
      </c>
      <c r="G64" s="52"/>
      <c r="H64" s="52"/>
      <c r="I64" s="53" t="s">
        <v>34</v>
      </c>
      <c r="J64" s="54">
        <f t="shared" si="0"/>
        <v>1</v>
      </c>
      <c r="K64" s="52" t="s">
        <v>35</v>
      </c>
      <c r="L64" s="52" t="s">
        <v>4</v>
      </c>
      <c r="M64" s="55"/>
      <c r="N64" s="52"/>
      <c r="O64" s="52"/>
      <c r="P64" s="56"/>
      <c r="Q64" s="52"/>
      <c r="R64" s="52"/>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3">
        <f t="shared" si="1"/>
        <v>7116</v>
      </c>
      <c r="BB64" s="57">
        <f t="shared" si="2"/>
        <v>7116</v>
      </c>
      <c r="BC64" s="58" t="str">
        <f t="shared" si="3"/>
        <v>INR  Seven Thousand One Hundred &amp; Sixteen  Only</v>
      </c>
      <c r="IA64" s="17">
        <v>52</v>
      </c>
      <c r="IB64" s="17" t="s">
        <v>90</v>
      </c>
      <c r="IC64" s="17" t="s">
        <v>161</v>
      </c>
      <c r="ID64" s="17">
        <v>37</v>
      </c>
      <c r="IE64" s="18" t="s">
        <v>48</v>
      </c>
      <c r="IF64" s="18"/>
      <c r="IG64" s="18"/>
      <c r="IH64" s="18"/>
      <c r="II64" s="18"/>
    </row>
    <row r="65" spans="1:243" s="17" customFormat="1" ht="23.25" customHeight="1">
      <c r="A65" s="48">
        <v>53</v>
      </c>
      <c r="B65" s="49" t="s">
        <v>131</v>
      </c>
      <c r="C65" s="50" t="s">
        <v>162</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59" t="s">
        <v>131</v>
      </c>
      <c r="IC65" s="17" t="s">
        <v>162</v>
      </c>
      <c r="IE65" s="18"/>
      <c r="IF65" s="18"/>
      <c r="IG65" s="18"/>
      <c r="IH65" s="18"/>
      <c r="II65" s="18"/>
    </row>
    <row r="66" spans="1:243" s="17" customFormat="1" ht="51" customHeight="1">
      <c r="A66" s="48">
        <v>54</v>
      </c>
      <c r="B66" s="49" t="s">
        <v>132</v>
      </c>
      <c r="C66" s="50" t="s">
        <v>163</v>
      </c>
      <c r="D66" s="51">
        <v>10</v>
      </c>
      <c r="E66" s="51" t="s">
        <v>48</v>
      </c>
      <c r="F66" s="51">
        <v>2803.42</v>
      </c>
      <c r="G66" s="52"/>
      <c r="H66" s="52"/>
      <c r="I66" s="53" t="s">
        <v>34</v>
      </c>
      <c r="J66" s="54">
        <f t="shared" si="0"/>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 t="shared" si="1"/>
        <v>28034</v>
      </c>
      <c r="BB66" s="57">
        <f t="shared" si="2"/>
        <v>28034</v>
      </c>
      <c r="BC66" s="58" t="str">
        <f t="shared" si="3"/>
        <v>INR  Twenty Eight Thousand  &amp;Thirty Four  Only</v>
      </c>
      <c r="IA66" s="17">
        <v>54</v>
      </c>
      <c r="IB66" s="59" t="s">
        <v>132</v>
      </c>
      <c r="IC66" s="17" t="s">
        <v>163</v>
      </c>
      <c r="ID66" s="17">
        <v>10</v>
      </c>
      <c r="IE66" s="18" t="s">
        <v>48</v>
      </c>
      <c r="IF66" s="18"/>
      <c r="IG66" s="18"/>
      <c r="IH66" s="18"/>
      <c r="II66" s="18"/>
    </row>
    <row r="67" spans="1:243" s="17" customFormat="1" ht="79.5" customHeight="1">
      <c r="A67" s="48">
        <v>55</v>
      </c>
      <c r="B67" s="49" t="s">
        <v>133</v>
      </c>
      <c r="C67" s="50" t="s">
        <v>164</v>
      </c>
      <c r="D67" s="51">
        <v>5.35</v>
      </c>
      <c r="E67" s="51" t="s">
        <v>48</v>
      </c>
      <c r="F67" s="51">
        <v>4224.38</v>
      </c>
      <c r="G67" s="52"/>
      <c r="H67" s="52"/>
      <c r="I67" s="53" t="s">
        <v>34</v>
      </c>
      <c r="J67" s="54">
        <f t="shared" si="0"/>
        <v>1</v>
      </c>
      <c r="K67" s="52" t="s">
        <v>35</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3">
        <f t="shared" si="1"/>
        <v>22600</v>
      </c>
      <c r="BB67" s="57">
        <f t="shared" si="2"/>
        <v>22600</v>
      </c>
      <c r="BC67" s="58" t="str">
        <f t="shared" si="3"/>
        <v>INR  Twenty Two Thousand Six Hundred    Only</v>
      </c>
      <c r="IA67" s="17">
        <v>55</v>
      </c>
      <c r="IB67" s="59" t="s">
        <v>133</v>
      </c>
      <c r="IC67" s="17" t="s">
        <v>164</v>
      </c>
      <c r="ID67" s="17">
        <v>5.35</v>
      </c>
      <c r="IE67" s="18" t="s">
        <v>48</v>
      </c>
      <c r="IF67" s="18"/>
      <c r="IG67" s="18"/>
      <c r="IH67" s="18"/>
      <c r="II67" s="18"/>
    </row>
    <row r="68" spans="1:243" s="17" customFormat="1" ht="76.5">
      <c r="A68" s="48">
        <v>56</v>
      </c>
      <c r="B68" s="49" t="s">
        <v>134</v>
      </c>
      <c r="C68" s="50" t="s">
        <v>165</v>
      </c>
      <c r="D68" s="51">
        <v>26</v>
      </c>
      <c r="E68" s="51" t="s">
        <v>138</v>
      </c>
      <c r="F68" s="51">
        <v>2028.06</v>
      </c>
      <c r="G68" s="52"/>
      <c r="H68" s="52"/>
      <c r="I68" s="53" t="s">
        <v>34</v>
      </c>
      <c r="J68" s="54">
        <f t="shared" si="0"/>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 t="shared" si="1"/>
        <v>52730</v>
      </c>
      <c r="BB68" s="57">
        <f t="shared" si="2"/>
        <v>52730</v>
      </c>
      <c r="BC68" s="58" t="str">
        <f t="shared" si="3"/>
        <v>INR  Fifty Two Thousand Seven Hundred &amp; Thirty  Only</v>
      </c>
      <c r="IA68" s="17">
        <v>56</v>
      </c>
      <c r="IB68" s="17" t="s">
        <v>134</v>
      </c>
      <c r="IC68" s="17" t="s">
        <v>165</v>
      </c>
      <c r="ID68" s="17">
        <v>26</v>
      </c>
      <c r="IE68" s="18" t="s">
        <v>138</v>
      </c>
      <c r="IF68" s="18"/>
      <c r="IG68" s="18"/>
      <c r="IH68" s="18"/>
      <c r="II68" s="18"/>
    </row>
    <row r="69" spans="1:243" s="17" customFormat="1" ht="47.25" customHeight="1">
      <c r="A69" s="48">
        <v>57</v>
      </c>
      <c r="B69" s="49" t="s">
        <v>135</v>
      </c>
      <c r="C69" s="50" t="s">
        <v>166</v>
      </c>
      <c r="D69" s="51">
        <v>1925</v>
      </c>
      <c r="E69" s="51" t="s">
        <v>56</v>
      </c>
      <c r="F69" s="51">
        <v>73.74</v>
      </c>
      <c r="G69" s="52"/>
      <c r="H69" s="52"/>
      <c r="I69" s="53" t="s">
        <v>34</v>
      </c>
      <c r="J69" s="54">
        <f t="shared" si="0"/>
        <v>1</v>
      </c>
      <c r="K69" s="52" t="s">
        <v>35</v>
      </c>
      <c r="L69" s="52" t="s">
        <v>4</v>
      </c>
      <c r="M69" s="55"/>
      <c r="N69" s="52"/>
      <c r="O69" s="52"/>
      <c r="P69" s="56"/>
      <c r="Q69" s="52"/>
      <c r="R69" s="52"/>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3">
        <f t="shared" si="1"/>
        <v>141950</v>
      </c>
      <c r="BB69" s="57">
        <f t="shared" si="2"/>
        <v>141950</v>
      </c>
      <c r="BC69" s="58" t="str">
        <f t="shared" si="3"/>
        <v>INR  One Lakh Forty One Thousand Nine Hundred &amp; Fifty  Only</v>
      </c>
      <c r="IA69" s="17">
        <v>57</v>
      </c>
      <c r="IB69" s="59" t="s">
        <v>135</v>
      </c>
      <c r="IC69" s="17" t="s">
        <v>166</v>
      </c>
      <c r="ID69" s="17">
        <v>1925</v>
      </c>
      <c r="IE69" s="18" t="s">
        <v>56</v>
      </c>
      <c r="IF69" s="18"/>
      <c r="IG69" s="18"/>
      <c r="IH69" s="18"/>
      <c r="II69" s="18"/>
    </row>
    <row r="70" spans="1:243" s="17" customFormat="1" ht="52.5" customHeight="1">
      <c r="A70" s="48">
        <v>58</v>
      </c>
      <c r="B70" s="49" t="s">
        <v>136</v>
      </c>
      <c r="C70" s="50" t="s">
        <v>167</v>
      </c>
      <c r="D70" s="51">
        <v>28</v>
      </c>
      <c r="E70" s="51" t="s">
        <v>139</v>
      </c>
      <c r="F70" s="51">
        <v>5270.98</v>
      </c>
      <c r="G70" s="52"/>
      <c r="H70" s="52"/>
      <c r="I70" s="53" t="s">
        <v>34</v>
      </c>
      <c r="J70" s="54">
        <f t="shared" si="0"/>
        <v>1</v>
      </c>
      <c r="K70" s="52" t="s">
        <v>35</v>
      </c>
      <c r="L70" s="52" t="s">
        <v>4</v>
      </c>
      <c r="M70" s="55"/>
      <c r="N70" s="52"/>
      <c r="O70" s="52"/>
      <c r="P70" s="56"/>
      <c r="Q70" s="52"/>
      <c r="R70" s="52"/>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f t="shared" si="1"/>
        <v>147587</v>
      </c>
      <c r="BB70" s="57">
        <f t="shared" si="2"/>
        <v>147587</v>
      </c>
      <c r="BC70" s="58" t="str">
        <f t="shared" si="3"/>
        <v>INR  One Lakh Forty Seven Thousand Five Hundred &amp; Eighty Seven  Only</v>
      </c>
      <c r="IA70" s="17">
        <v>58</v>
      </c>
      <c r="IB70" s="59" t="s">
        <v>136</v>
      </c>
      <c r="IC70" s="17" t="s">
        <v>167</v>
      </c>
      <c r="ID70" s="17">
        <v>28</v>
      </c>
      <c r="IE70" s="18" t="s">
        <v>139</v>
      </c>
      <c r="IF70" s="18"/>
      <c r="IG70" s="18"/>
      <c r="IH70" s="18"/>
      <c r="II70" s="18"/>
    </row>
    <row r="71" spans="1:55" ht="48" customHeight="1">
      <c r="A71" s="47" t="s">
        <v>36</v>
      </c>
      <c r="B71" s="24"/>
      <c r="C71" s="25"/>
      <c r="D71" s="30"/>
      <c r="E71" s="30"/>
      <c r="F71" s="30"/>
      <c r="G71" s="30"/>
      <c r="H71" s="31"/>
      <c r="I71" s="31"/>
      <c r="J71" s="31"/>
      <c r="K71" s="31"/>
      <c r="L71" s="32"/>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4">
        <f>SUM(BA13:BA70)</f>
        <v>1741427</v>
      </c>
      <c r="BB71" s="35" t="e">
        <f>SUM(#REF!)</f>
        <v>#REF!</v>
      </c>
      <c r="BC71" s="36" t="str">
        <f>SpellNumber(L71,BA71)</f>
        <v>  Seventeen Lakh Forty One Thousand Four Hundred &amp; Twenty Seven  Only</v>
      </c>
    </row>
    <row r="72" spans="1:55" ht="24" customHeight="1">
      <c r="A72" s="22" t="s">
        <v>37</v>
      </c>
      <c r="B72" s="26"/>
      <c r="C72" s="27"/>
      <c r="D72" s="37"/>
      <c r="E72" s="38" t="s">
        <v>42</v>
      </c>
      <c r="F72" s="28"/>
      <c r="G72" s="39"/>
      <c r="H72" s="40"/>
      <c r="I72" s="40"/>
      <c r="J72" s="40"/>
      <c r="K72" s="37"/>
      <c r="L72" s="41"/>
      <c r="M72" s="42"/>
      <c r="N72" s="43"/>
      <c r="O72" s="33"/>
      <c r="P72" s="33"/>
      <c r="Q72" s="33"/>
      <c r="R72" s="33"/>
      <c r="S72" s="3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4">
        <f>IF(ISBLANK(F72),0,IF(E72="Excess (+)",ROUND(BA71+(BA71*F72),0),IF(E72="Less (-)",ROUND(BA71+(BA71*F72*(-1)),0),IF(E72="At Par",BA71,0))))</f>
        <v>0</v>
      </c>
      <c r="BB72" s="45">
        <f>ROUND(BA72,0)</f>
        <v>0</v>
      </c>
      <c r="BC72" s="46" t="str">
        <f>SpellNumber($E$2,BB72)</f>
        <v>INR Zero Only</v>
      </c>
    </row>
    <row r="73" spans="1:55" ht="18" customHeight="1">
      <c r="A73" s="21" t="s">
        <v>38</v>
      </c>
      <c r="B73" s="29"/>
      <c r="C73" s="63" t="str">
        <f>SpellNumber($E$2,BB72)</f>
        <v>INR Zero Only</v>
      </c>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row>
  </sheetData>
  <sheetProtection password="D850" sheet="1"/>
  <autoFilter ref="A11:BC73"/>
  <mergeCells count="36">
    <mergeCell ref="B8:BC8"/>
    <mergeCell ref="D16:BC16"/>
    <mergeCell ref="D62:BC62"/>
    <mergeCell ref="D13:BC13"/>
    <mergeCell ref="D14:BC14"/>
    <mergeCell ref="D17:BC17"/>
    <mergeCell ref="D48:BC48"/>
    <mergeCell ref="D21:BC21"/>
    <mergeCell ref="D50:BC50"/>
    <mergeCell ref="D56:BC56"/>
    <mergeCell ref="D46:BC46"/>
    <mergeCell ref="C73:BC73"/>
    <mergeCell ref="A9:BC9"/>
    <mergeCell ref="A1:L1"/>
    <mergeCell ref="A4:BC4"/>
    <mergeCell ref="A5:BC5"/>
    <mergeCell ref="A6:BC6"/>
    <mergeCell ref="A7:BC7"/>
    <mergeCell ref="D41:BC41"/>
    <mergeCell ref="D42:BC42"/>
    <mergeCell ref="D19:BC19"/>
    <mergeCell ref="D22:BC22"/>
    <mergeCell ref="D24:BC24"/>
    <mergeCell ref="D28:BC28"/>
    <mergeCell ref="D30:BC30"/>
    <mergeCell ref="D32:BC32"/>
    <mergeCell ref="D44:BC44"/>
    <mergeCell ref="D52:BC52"/>
    <mergeCell ref="D55:BC55"/>
    <mergeCell ref="D59:BC59"/>
    <mergeCell ref="D65:BC65"/>
    <mergeCell ref="D26:BC26"/>
    <mergeCell ref="D33:BC33"/>
    <mergeCell ref="D36:BC36"/>
    <mergeCell ref="D37:BC37"/>
    <mergeCell ref="D39:BC3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
      <formula1>IF(E72="Select",-1,IF(E72="At Par",0,0))</formula1>
      <formula2>IF(E72="Select",-1,IF(E72="At Par",0,0.99))</formula2>
    </dataValidation>
    <dataValidation type="list" allowBlank="1" showErrorMessage="1" sqref="E7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allowBlank="1" showErrorMessage="1" sqref="D13:D14 K15 D16:D17 K18 D19 K20 D21:D22 K23 D24 D65 D28 K29 D30 K31 D32:D33 K34:K35 D36:D37 K38 D39 K40 D41:D42 K43 D44 K45 D46 K47 D48 K49 D50 K51 D52 K53:K54 D55:D56 K57:K58 D59 K60:K61 D62 K63:K64 K66:K70 K25 K27 D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66:H70 G29:H29 G31:H31 G34:H35 G38:H38 G40:H40 G43:H43 G45:H45 G47:H47 G49:H49 G51:H51 G53:H54 G57:H58 G60:H61 G63:H64 G25:H25 G27:H27">
      <formula1>0</formula1>
      <formula2>999999999999999</formula2>
    </dataValidation>
    <dataValidation allowBlank="1" showInputMessage="1" showErrorMessage="1" promptTitle="Addition / Deduction" prompt="Please Choose the correct One" sqref="J15 J18 J20 J23 J66:J70 J29 J31 J34:J35 J38 J40 J43 J45 J47 J49 J51 J53:J54 J57:J58 J60:J61 J63:J64 J25 J27">
      <formula1>0</formula1>
      <formula2>0</formula2>
    </dataValidation>
    <dataValidation type="list" showErrorMessage="1" sqref="I15 I18 I20 I23 I66:I70 I29 I31 I34:I35 I38 I40 I43 I45 I47 I49 I51 I53:I54 I57:I58 I60:I61 I63:I64 I25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66:O70 N29:O29 N31:O31 N34:O35 N38:O38 N40:O40 N43:O43 N45:O45 N47:O47 N49:O49 N51:O51 N53:O54 N57:O58 N60:O61 N63:O64 N25:O25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66:R70 R29 R31 R34:R35 R38 R40 R43 R45 R47 R49 R51 R53:R54 R57:R58 R60:R61 R63:R64 R25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66:Q70 Q29 Q31 Q34:Q35 Q38 Q40 Q43 Q45 Q47 Q49 Q51 Q53:Q54 Q57:Q58 Q60:Q61 Q63:Q64 Q25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66:M70 M29 M31 M34:M35 M38 M40 M43 M45 M47 M49 M51 M53:M54 M57:M58 M60:M61 M63:M64 M25 M2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66:F70 F29 F31 F34:F35 F38 F40 F43 F45 F47 F49 F51 F53:F54 F57:F58 F60:F61 F63:F64 F25 F2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70 L69">
      <formula1>"INR"</formula1>
    </dataValidation>
    <dataValidation allowBlank="1" showInputMessage="1" showErrorMessage="1" promptTitle="Itemcode/Make" prompt="Please enter text" sqref="C13:C70">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2024-04-10T07:38:37Z</cp:lastPrinted>
  <dcterms:created xsi:type="dcterms:W3CDTF">2009-01-30T06:42:42Z</dcterms:created>
  <dcterms:modified xsi:type="dcterms:W3CDTF">2024-05-21T11:49:37Z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