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'BoQ1'!$A$11:$BC$55</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<sst xmlns="http://schemas.openxmlformats.org/spreadsheetml/2006/main" count="354" uniqueCount="130">
  <si>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</si>
  <si>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</si>
  <si>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</si>
  <si>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</si>
  <si>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</si>
  <si>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</si>
  <si>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</si>
  <si>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</si>
  <si>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</si>
  <si>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</si>
  <si>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</si>
  <si>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</si>
  <si>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</si>
  <si>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</si>
  <si>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</si>
  <si>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</si>
  <si>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</si>
  <si>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</si>
  <si>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</si>
  <si>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</si>
  <si>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</si>
  <si>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</si>
  <si>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</si>
  <si>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</si>
  <si>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</si>
  <si>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</si>
  <si>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</si>
  <si>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</si>
  <si>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</si>
  <si>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</si>
  <si>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</si>
  <si>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</si>
  <si>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</si>
  <si>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</si>
  <si>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</si>
  <si>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</si>
  <si>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</si>
  <si>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</si>
  <si>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</si>
  <si>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</si>
  <si>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</si>
  <si>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</si>
  <si>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</si>
  <si>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</si>
  <si>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</si>
  <si>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</si>
  <si>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</si>
  <si>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</si>
  <si>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</si>
  <si>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item no.1</t>
  </si>
  <si>
    <t>Tender Inviting Authority: DOIP, IIT Kanpur</t>
  </si>
  <si>
    <t>Two or more coats on new work</t>
  </si>
  <si>
    <t>item no.4</t>
  </si>
  <si>
    <t>item no.5</t>
  </si>
  <si>
    <t>item no.6</t>
  </si>
  <si>
    <t>item no.7</t>
  </si>
  <si>
    <t>item no.8</t>
  </si>
  <si>
    <t>item no.9</t>
  </si>
  <si>
    <t>item no.10</t>
  </si>
  <si>
    <t>item no.11</t>
  </si>
  <si>
    <t>item no.12</t>
  </si>
  <si>
    <t>item no.13</t>
  </si>
  <si>
    <t>item no.14</t>
  </si>
  <si>
    <t>item no.15</t>
  </si>
  <si>
    <t>item no.16</t>
  </si>
  <si>
    <t>item no.17</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</si>
  <si>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</si>
  <si>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</si>
  <si>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</si>
  <si>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</si>
  <si>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</si>
  <si>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</si>
  <si>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</si>
  <si>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REPAIRS TO BUILDING</t>
  </si>
  <si>
    <t>Float glass panes of nominal thickness 4 mm (weight not less than 10kg/sqm)</t>
  </si>
  <si>
    <t>SANITARY INSTALLATIONS</t>
  </si>
  <si>
    <t>WATER SUPPLY</t>
  </si>
  <si>
    <t>15 mm nominal bore</t>
  </si>
  <si>
    <t>each</t>
  </si>
  <si>
    <t>Wall painting with acrylic emulsion paint of approved brand and manufacture to give an even shade :</t>
  </si>
  <si>
    <t>Wall painting with acrylic emulsion paint, having VOC (Volatile Organic Compound ) content less than 50 grams/ litre, of approved brand and manufacture, including applying additional coats wherever required, to achieve even shade and colour.</t>
  </si>
  <si>
    <t>Two coats</t>
  </si>
  <si>
    <t>Painting with synthetic enamel paint of approved brand and manufacture of required colour to give an even shade :</t>
  </si>
  <si>
    <t>One or more coats on old work</t>
  </si>
  <si>
    <t>French spirit polishing :</t>
  </si>
  <si>
    <t>Finishing walls with Premium Acrylic Smooth exterior paint with Silicone additives of required shade</t>
  </si>
  <si>
    <t>Old work (one or more coats applied @ 0.83 ltr/10 sqm).</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</si>
  <si>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</si>
  <si>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</si>
  <si>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wooden fillets wherever necessary:</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</si>
  <si>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</si>
  <si>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</si>
  <si>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solid plastic seat with lid for pedestal type W.C. pan complete :</t>
  </si>
  <si>
    <t>White solid plastic seat with lid</t>
  </si>
  <si>
    <t>Providing and fixing 600x450 mm beveled edge mirror of superior glass (of approved quality) complete with 6 mm thick hard board ground fixed to wooden cleats with C.P. brass screws and washers complete.</t>
  </si>
  <si>
    <t>Providing and fixing toilet paper holder :</t>
  </si>
  <si>
    <t>C.P. brass</t>
  </si>
  <si>
    <t>Providing and fixing uplasticised PVC connection pipe with brass unions :</t>
  </si>
  <si>
    <t>45 cm length</t>
  </si>
  <si>
    <t>MINOR CIVIL MAINTENANCE WORK:</t>
  </si>
  <si>
    <t>"Cutting rubbing and polishing of old mosaic flooring of dado for rubbing and removal of rubbish i/c one coat of cement slurry for final rubbing and polishing.</t>
  </si>
  <si>
    <t xml:space="preserve">"Providing and fixing C.P. waste 32 mm dia of make L&amp;K for wash basin / sink. </t>
  </si>
  <si>
    <t xml:space="preserve">Providind and fixing C.P. hand spray (heath faucet) jaquar make or equivalant with push button control and flexible hose connection with C.P hook complete in all respects.
</t>
  </si>
  <si>
    <t>Sqm</t>
  </si>
  <si>
    <t>Each</t>
  </si>
  <si>
    <t>NIT No: Civil/22/05/2024-2</t>
  </si>
  <si>
    <t>Name of Work: Various civil renovation works for convocation on 29th June'24 at IIT Kanpur</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</si>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</sst>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4" fillId="0" borderId="0" xfId="58" applyNumberFormat="1" applyFont="1" applyFill="1" applyAlignment="1">
      <alignment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55"/>
  <sheetViews>
    <sheetView showGridLines="0" zoomScale="77" zoomScaleNormal="77" zoomScalePageLayoutView="0" workbookViewId="0" topLeftCell="A1">
      <selection activeCell="B14" sqref="B14"/>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6" t="s">
        <v>50</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8.25" customHeight="1">
      <c r="A5" s="66" t="s">
        <v>106</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105</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58.5" customHeight="1">
      <c r="A8" s="11" t="s">
        <v>40</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47</v>
      </c>
      <c r="C13" s="50" t="s">
        <v>49</v>
      </c>
      <c r="D13" s="60"/>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2"/>
      <c r="IA13" s="17">
        <v>1</v>
      </c>
      <c r="IB13" s="17" t="s">
        <v>47</v>
      </c>
      <c r="IC13" s="17" t="s">
        <v>49</v>
      </c>
      <c r="IE13" s="18"/>
      <c r="IF13" s="18"/>
      <c r="IG13" s="18"/>
      <c r="IH13" s="18"/>
      <c r="II13" s="18"/>
    </row>
    <row r="14" spans="1:243" s="17" customFormat="1" ht="51">
      <c r="A14" s="48">
        <v>2</v>
      </c>
      <c r="B14" s="49" t="s">
        <v>68</v>
      </c>
      <c r="C14" s="50" t="s">
        <v>43</v>
      </c>
      <c r="D14" s="60"/>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2"/>
      <c r="IA14" s="17">
        <v>2</v>
      </c>
      <c r="IB14" s="17" t="s">
        <v>68</v>
      </c>
      <c r="IC14" s="17" t="s">
        <v>43</v>
      </c>
      <c r="IE14" s="18"/>
      <c r="IF14" s="18"/>
      <c r="IG14" s="18"/>
      <c r="IH14" s="18"/>
      <c r="II14" s="18"/>
    </row>
    <row r="15" spans="1:243" s="17" customFormat="1" ht="26.25" customHeight="1">
      <c r="A15" s="48">
        <v>3</v>
      </c>
      <c r="B15" s="49" t="s">
        <v>51</v>
      </c>
      <c r="C15" s="50" t="s">
        <v>44</v>
      </c>
      <c r="D15" s="51">
        <v>140</v>
      </c>
      <c r="E15" s="51" t="s">
        <v>46</v>
      </c>
      <c r="F15" s="51">
        <v>81.32</v>
      </c>
      <c r="G15" s="52"/>
      <c r="H15" s="52"/>
      <c r="I15" s="53" t="s">
        <v>34</v>
      </c>
      <c r="J15" s="54">
        <f aca="true" t="shared" si="0" ref="J15:J52">IF(I15="Less(-)",-1,1)</f>
        <v>1</v>
      </c>
      <c r="K15" s="52" t="s">
        <v>35</v>
      </c>
      <c r="L15" s="52" t="s">
        <v>4</v>
      </c>
      <c r="M15" s="55"/>
      <c r="N15" s="52"/>
      <c r="O15" s="52"/>
      <c r="P15" s="56"/>
      <c r="Q15" s="52"/>
      <c r="R15" s="52"/>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3">
        <f aca="true" t="shared" si="1" ref="BA15:BA52">ROUND(total_amount_ba($B$2,$D$2,D15,F15,J15,K15,M15),0)</f>
        <v>11385</v>
      </c>
      <c r="BB15" s="57">
        <f aca="true" t="shared" si="2" ref="BB15:BB52">BA15+SUM(N15:AZ15)</f>
        <v>11385</v>
      </c>
      <c r="BC15" s="58" t="str">
        <f aca="true" t="shared" si="3" ref="BC15:BC52">SpellNumber(L15,BB15)</f>
        <v>INR  Eleven Thousand Three Hundred &amp; Eighty Five  Only</v>
      </c>
      <c r="IA15" s="17">
        <v>3</v>
      </c>
      <c r="IB15" s="17" t="s">
        <v>51</v>
      </c>
      <c r="IC15" s="17" t="s">
        <v>44</v>
      </c>
      <c r="ID15" s="17">
        <v>140</v>
      </c>
      <c r="IE15" s="18" t="s">
        <v>46</v>
      </c>
      <c r="IF15" s="18"/>
      <c r="IG15" s="18"/>
      <c r="IH15" s="18"/>
      <c r="II15" s="18"/>
    </row>
    <row r="16" spans="1:243" s="17" customFormat="1" ht="25.5">
      <c r="A16" s="48">
        <v>4</v>
      </c>
      <c r="B16" s="49" t="s">
        <v>79</v>
      </c>
      <c r="C16" s="50" t="s">
        <v>52</v>
      </c>
      <c r="D16" s="60"/>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2"/>
      <c r="IA16" s="17">
        <v>4</v>
      </c>
      <c r="IB16" s="17" t="s">
        <v>79</v>
      </c>
      <c r="IC16" s="17" t="s">
        <v>52</v>
      </c>
      <c r="IE16" s="18"/>
      <c r="IF16" s="18"/>
      <c r="IG16" s="18"/>
      <c r="IH16" s="18"/>
      <c r="II16" s="18"/>
    </row>
    <row r="17" spans="1:243" s="17" customFormat="1" ht="25.5">
      <c r="A17" s="48">
        <v>5</v>
      </c>
      <c r="B17" s="49" t="s">
        <v>51</v>
      </c>
      <c r="C17" s="50" t="s">
        <v>53</v>
      </c>
      <c r="D17" s="51">
        <v>21</v>
      </c>
      <c r="E17" s="51" t="s">
        <v>46</v>
      </c>
      <c r="F17" s="51">
        <v>120.87</v>
      </c>
      <c r="G17" s="52"/>
      <c r="H17" s="52"/>
      <c r="I17" s="53" t="s">
        <v>34</v>
      </c>
      <c r="J17" s="54">
        <f t="shared" si="0"/>
        <v>1</v>
      </c>
      <c r="K17" s="52" t="s">
        <v>35</v>
      </c>
      <c r="L17" s="52" t="s">
        <v>4</v>
      </c>
      <c r="M17" s="55"/>
      <c r="N17" s="52"/>
      <c r="O17" s="52"/>
      <c r="P17" s="56"/>
      <c r="Q17" s="52"/>
      <c r="R17" s="52"/>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3">
        <f t="shared" si="1"/>
        <v>2538</v>
      </c>
      <c r="BB17" s="57">
        <f t="shared" si="2"/>
        <v>2538</v>
      </c>
      <c r="BC17" s="58" t="str">
        <f t="shared" si="3"/>
        <v>INR  Two Thousand Five Hundred &amp; Thirty Eight  Only</v>
      </c>
      <c r="IA17" s="17">
        <v>5</v>
      </c>
      <c r="IB17" s="17" t="s">
        <v>51</v>
      </c>
      <c r="IC17" s="17" t="s">
        <v>53</v>
      </c>
      <c r="ID17" s="17">
        <v>21</v>
      </c>
      <c r="IE17" s="18" t="s">
        <v>46</v>
      </c>
      <c r="IF17" s="18"/>
      <c r="IG17" s="18"/>
      <c r="IH17" s="18"/>
      <c r="II17" s="18"/>
    </row>
    <row r="18" spans="1:243" s="17" customFormat="1" ht="51">
      <c r="A18" s="48">
        <v>6</v>
      </c>
      <c r="B18" s="49" t="s">
        <v>69</v>
      </c>
      <c r="C18" s="50" t="s">
        <v>54</v>
      </c>
      <c r="D18" s="51">
        <v>140</v>
      </c>
      <c r="E18" s="51" t="s">
        <v>46</v>
      </c>
      <c r="F18" s="51">
        <v>108.59</v>
      </c>
      <c r="G18" s="52"/>
      <c r="H18" s="52"/>
      <c r="I18" s="53" t="s">
        <v>34</v>
      </c>
      <c r="J18" s="54">
        <f t="shared" si="0"/>
        <v>1</v>
      </c>
      <c r="K18" s="52" t="s">
        <v>35</v>
      </c>
      <c r="L18" s="52" t="s">
        <v>4</v>
      </c>
      <c r="M18" s="55"/>
      <c r="N18" s="52"/>
      <c r="O18" s="52"/>
      <c r="P18" s="56"/>
      <c r="Q18" s="52"/>
      <c r="R18" s="52"/>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f t="shared" si="1"/>
        <v>15203</v>
      </c>
      <c r="BB18" s="57">
        <f t="shared" si="2"/>
        <v>15203</v>
      </c>
      <c r="BC18" s="58" t="str">
        <f t="shared" si="3"/>
        <v>INR  Fifteen Thousand Two Hundred &amp; Three  Only</v>
      </c>
      <c r="IA18" s="17">
        <v>6</v>
      </c>
      <c r="IB18" s="17" t="s">
        <v>69</v>
      </c>
      <c r="IC18" s="17" t="s">
        <v>54</v>
      </c>
      <c r="ID18" s="17">
        <v>140</v>
      </c>
      <c r="IE18" s="18" t="s">
        <v>46</v>
      </c>
      <c r="IF18" s="18"/>
      <c r="IG18" s="18"/>
      <c r="IH18" s="18"/>
      <c r="II18" s="18"/>
    </row>
    <row r="19" spans="1:243" s="17" customFormat="1" ht="51">
      <c r="A19" s="48">
        <v>7</v>
      </c>
      <c r="B19" s="49" t="s">
        <v>80</v>
      </c>
      <c r="C19" s="50" t="s">
        <v>55</v>
      </c>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2"/>
      <c r="IA19" s="17">
        <v>7</v>
      </c>
      <c r="IB19" s="17" t="s">
        <v>80</v>
      </c>
      <c r="IC19" s="17" t="s">
        <v>55</v>
      </c>
      <c r="IE19" s="18"/>
      <c r="IF19" s="18"/>
      <c r="IG19" s="18"/>
      <c r="IH19" s="18"/>
      <c r="II19" s="18"/>
    </row>
    <row r="20" spans="1:243" s="17" customFormat="1" ht="25.5">
      <c r="A20" s="48">
        <v>8</v>
      </c>
      <c r="B20" s="49" t="s">
        <v>81</v>
      </c>
      <c r="C20" s="50" t="s">
        <v>56</v>
      </c>
      <c r="D20" s="51">
        <v>95</v>
      </c>
      <c r="E20" s="51" t="s">
        <v>46</v>
      </c>
      <c r="F20" s="51">
        <v>101.75</v>
      </c>
      <c r="G20" s="52"/>
      <c r="H20" s="52"/>
      <c r="I20" s="53" t="s">
        <v>34</v>
      </c>
      <c r="J20" s="54">
        <f t="shared" si="0"/>
        <v>1</v>
      </c>
      <c r="K20" s="52" t="s">
        <v>35</v>
      </c>
      <c r="L20" s="52" t="s">
        <v>4</v>
      </c>
      <c r="M20" s="55"/>
      <c r="N20" s="52"/>
      <c r="O20" s="52"/>
      <c r="P20" s="56"/>
      <c r="Q20" s="52"/>
      <c r="R20" s="52"/>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f t="shared" si="1"/>
        <v>9666</v>
      </c>
      <c r="BB20" s="57">
        <f t="shared" si="2"/>
        <v>9666</v>
      </c>
      <c r="BC20" s="58" t="str">
        <f t="shared" si="3"/>
        <v>INR  Nine Thousand Six Hundred &amp; Sixty Six  Only</v>
      </c>
      <c r="IA20" s="17">
        <v>8</v>
      </c>
      <c r="IB20" s="17" t="s">
        <v>81</v>
      </c>
      <c r="IC20" s="17" t="s">
        <v>56</v>
      </c>
      <c r="ID20" s="17">
        <v>95</v>
      </c>
      <c r="IE20" s="18" t="s">
        <v>46</v>
      </c>
      <c r="IF20" s="18"/>
      <c r="IG20" s="18"/>
      <c r="IH20" s="18"/>
      <c r="II20" s="18"/>
    </row>
    <row r="21" spans="1:243" s="17" customFormat="1" ht="38.25">
      <c r="A21" s="48">
        <v>9</v>
      </c>
      <c r="B21" s="49" t="s">
        <v>70</v>
      </c>
      <c r="C21" s="50" t="s">
        <v>57</v>
      </c>
      <c r="D21" s="60"/>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2"/>
      <c r="IA21" s="17">
        <v>9</v>
      </c>
      <c r="IB21" s="17" t="s">
        <v>70</v>
      </c>
      <c r="IC21" s="17" t="s">
        <v>57</v>
      </c>
      <c r="IE21" s="18"/>
      <c r="IF21" s="18"/>
      <c r="IG21" s="18"/>
      <c r="IH21" s="18"/>
      <c r="II21" s="18"/>
    </row>
    <row r="22" spans="1:243" s="17" customFormat="1" ht="25.5">
      <c r="A22" s="48">
        <v>10</v>
      </c>
      <c r="B22" s="49" t="s">
        <v>71</v>
      </c>
      <c r="C22" s="50" t="s">
        <v>58</v>
      </c>
      <c r="D22" s="51">
        <v>1860</v>
      </c>
      <c r="E22" s="51" t="s">
        <v>46</v>
      </c>
      <c r="F22" s="51">
        <v>49.8</v>
      </c>
      <c r="G22" s="52"/>
      <c r="H22" s="52"/>
      <c r="I22" s="53" t="s">
        <v>34</v>
      </c>
      <c r="J22" s="54">
        <f t="shared" si="0"/>
        <v>1</v>
      </c>
      <c r="K22" s="52" t="s">
        <v>35</v>
      </c>
      <c r="L22" s="52" t="s">
        <v>4</v>
      </c>
      <c r="M22" s="55"/>
      <c r="N22" s="52"/>
      <c r="O22" s="52"/>
      <c r="P22" s="56"/>
      <c r="Q22" s="52"/>
      <c r="R22" s="52"/>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3">
        <f t="shared" si="1"/>
        <v>92628</v>
      </c>
      <c r="BB22" s="57">
        <f t="shared" si="2"/>
        <v>92628</v>
      </c>
      <c r="BC22" s="58" t="str">
        <f t="shared" si="3"/>
        <v>INR  Ninety Two Thousand Six Hundred &amp; Twenty Eight  Only</v>
      </c>
      <c r="IA22" s="17">
        <v>10</v>
      </c>
      <c r="IB22" s="17" t="s">
        <v>71</v>
      </c>
      <c r="IC22" s="17" t="s">
        <v>58</v>
      </c>
      <c r="ID22" s="17">
        <v>1860</v>
      </c>
      <c r="IE22" s="18" t="s">
        <v>46</v>
      </c>
      <c r="IF22" s="18"/>
      <c r="IG22" s="18"/>
      <c r="IH22" s="18"/>
      <c r="II22" s="18"/>
    </row>
    <row r="23" spans="1:243" s="17" customFormat="1" ht="51">
      <c r="A23" s="48">
        <v>11</v>
      </c>
      <c r="B23" s="49" t="s">
        <v>72</v>
      </c>
      <c r="C23" s="50" t="s">
        <v>59</v>
      </c>
      <c r="D23" s="51">
        <v>140</v>
      </c>
      <c r="E23" s="51" t="s">
        <v>46</v>
      </c>
      <c r="F23" s="51">
        <v>18.28</v>
      </c>
      <c r="G23" s="52"/>
      <c r="H23" s="52"/>
      <c r="I23" s="53" t="s">
        <v>34</v>
      </c>
      <c r="J23" s="54">
        <f t="shared" si="0"/>
        <v>1</v>
      </c>
      <c r="K23" s="52" t="s">
        <v>35</v>
      </c>
      <c r="L23" s="52" t="s">
        <v>4</v>
      </c>
      <c r="M23" s="55"/>
      <c r="N23" s="52"/>
      <c r="O23" s="52"/>
      <c r="P23" s="56"/>
      <c r="Q23" s="52"/>
      <c r="R23" s="52"/>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3">
        <f t="shared" si="1"/>
        <v>2559</v>
      </c>
      <c r="BB23" s="57">
        <f t="shared" si="2"/>
        <v>2559</v>
      </c>
      <c r="BC23" s="58" t="str">
        <f t="shared" si="3"/>
        <v>INR  Two Thousand Five Hundred &amp; Fifty Nine  Only</v>
      </c>
      <c r="IA23" s="17">
        <v>11</v>
      </c>
      <c r="IB23" s="17" t="s">
        <v>72</v>
      </c>
      <c r="IC23" s="17" t="s">
        <v>59</v>
      </c>
      <c r="ID23" s="17">
        <v>140</v>
      </c>
      <c r="IE23" s="18" t="s">
        <v>46</v>
      </c>
      <c r="IF23" s="18"/>
      <c r="IG23" s="18"/>
      <c r="IH23" s="18"/>
      <c r="II23" s="18"/>
    </row>
    <row r="24" spans="1:243" s="17" customFormat="1" ht="25.5">
      <c r="A24" s="48">
        <v>12</v>
      </c>
      <c r="B24" s="49" t="s">
        <v>82</v>
      </c>
      <c r="C24" s="50" t="s">
        <v>60</v>
      </c>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2"/>
      <c r="IA24" s="17">
        <v>12</v>
      </c>
      <c r="IB24" s="17" t="s">
        <v>82</v>
      </c>
      <c r="IC24" s="17" t="s">
        <v>60</v>
      </c>
      <c r="IE24" s="18"/>
      <c r="IF24" s="18"/>
      <c r="IG24" s="18"/>
      <c r="IH24" s="18"/>
      <c r="II24" s="18"/>
    </row>
    <row r="25" spans="1:243" s="17" customFormat="1" ht="25.5">
      <c r="A25" s="48">
        <v>13</v>
      </c>
      <c r="B25" s="49" t="s">
        <v>83</v>
      </c>
      <c r="C25" s="50" t="s">
        <v>61</v>
      </c>
      <c r="D25" s="51">
        <v>404</v>
      </c>
      <c r="E25" s="51" t="s">
        <v>46</v>
      </c>
      <c r="F25" s="51">
        <v>75.89</v>
      </c>
      <c r="G25" s="52"/>
      <c r="H25" s="52"/>
      <c r="I25" s="53" t="s">
        <v>34</v>
      </c>
      <c r="J25" s="54">
        <f t="shared" si="0"/>
        <v>1</v>
      </c>
      <c r="K25" s="52" t="s">
        <v>35</v>
      </c>
      <c r="L25" s="52" t="s">
        <v>4</v>
      </c>
      <c r="M25" s="55"/>
      <c r="N25" s="52"/>
      <c r="O25" s="52"/>
      <c r="P25" s="56"/>
      <c r="Q25" s="52"/>
      <c r="R25" s="52"/>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f t="shared" si="1"/>
        <v>30660</v>
      </c>
      <c r="BB25" s="57">
        <f t="shared" si="2"/>
        <v>30660</v>
      </c>
      <c r="BC25" s="58" t="str">
        <f t="shared" si="3"/>
        <v>INR  Thirty Thousand Six Hundred &amp; Sixty  Only</v>
      </c>
      <c r="IA25" s="17">
        <v>13</v>
      </c>
      <c r="IB25" s="17" t="s">
        <v>83</v>
      </c>
      <c r="IC25" s="17" t="s">
        <v>61</v>
      </c>
      <c r="ID25" s="17">
        <v>404</v>
      </c>
      <c r="IE25" s="18" t="s">
        <v>46</v>
      </c>
      <c r="IF25" s="18"/>
      <c r="IG25" s="18"/>
      <c r="IH25" s="18"/>
      <c r="II25" s="18"/>
    </row>
    <row r="26" spans="1:243" s="17" customFormat="1" ht="14.25">
      <c r="A26" s="48">
        <v>14</v>
      </c>
      <c r="B26" s="49" t="s">
        <v>84</v>
      </c>
      <c r="C26" s="50" t="s">
        <v>62</v>
      </c>
      <c r="D26" s="60"/>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2"/>
      <c r="IA26" s="17">
        <v>14</v>
      </c>
      <c r="IB26" s="17" t="s">
        <v>84</v>
      </c>
      <c r="IC26" s="17" t="s">
        <v>62</v>
      </c>
      <c r="IE26" s="18"/>
      <c r="IF26" s="18"/>
      <c r="IG26" s="18"/>
      <c r="IH26" s="18"/>
      <c r="II26" s="18"/>
    </row>
    <row r="27" spans="1:243" s="17" customFormat="1" ht="25.5">
      <c r="A27" s="48">
        <v>15</v>
      </c>
      <c r="B27" s="49" t="s">
        <v>83</v>
      </c>
      <c r="C27" s="50" t="s">
        <v>63</v>
      </c>
      <c r="D27" s="51">
        <v>410</v>
      </c>
      <c r="E27" s="51" t="s">
        <v>46</v>
      </c>
      <c r="F27" s="51">
        <v>162.56</v>
      </c>
      <c r="G27" s="52"/>
      <c r="H27" s="52"/>
      <c r="I27" s="53" t="s">
        <v>34</v>
      </c>
      <c r="J27" s="54">
        <f t="shared" si="0"/>
        <v>1</v>
      </c>
      <c r="K27" s="52" t="s">
        <v>35</v>
      </c>
      <c r="L27" s="52" t="s">
        <v>4</v>
      </c>
      <c r="M27" s="55"/>
      <c r="N27" s="52"/>
      <c r="O27" s="52"/>
      <c r="P27" s="56"/>
      <c r="Q27" s="52"/>
      <c r="R27" s="52"/>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f t="shared" si="1"/>
        <v>66650</v>
      </c>
      <c r="BB27" s="57">
        <f t="shared" si="2"/>
        <v>66650</v>
      </c>
      <c r="BC27" s="58" t="str">
        <f t="shared" si="3"/>
        <v>INR  Sixty Six Thousand Six Hundred &amp; Fifty  Only</v>
      </c>
      <c r="IA27" s="17">
        <v>15</v>
      </c>
      <c r="IB27" s="17" t="s">
        <v>83</v>
      </c>
      <c r="IC27" s="17" t="s">
        <v>63</v>
      </c>
      <c r="ID27" s="17">
        <v>410</v>
      </c>
      <c r="IE27" s="18" t="s">
        <v>46</v>
      </c>
      <c r="IF27" s="18"/>
      <c r="IG27" s="18"/>
      <c r="IH27" s="18"/>
      <c r="II27" s="18"/>
    </row>
    <row r="28" spans="1:243" s="17" customFormat="1" ht="25.5">
      <c r="A28" s="48">
        <v>16</v>
      </c>
      <c r="B28" s="49" t="s">
        <v>85</v>
      </c>
      <c r="C28" s="50" t="s">
        <v>64</v>
      </c>
      <c r="D28" s="60"/>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2"/>
      <c r="IA28" s="17">
        <v>16</v>
      </c>
      <c r="IB28" s="17" t="s">
        <v>85</v>
      </c>
      <c r="IC28" s="17" t="s">
        <v>64</v>
      </c>
      <c r="IE28" s="18"/>
      <c r="IF28" s="18"/>
      <c r="IG28" s="18"/>
      <c r="IH28" s="18"/>
      <c r="II28" s="18"/>
    </row>
    <row r="29" spans="1:243" s="17" customFormat="1" ht="25.5">
      <c r="A29" s="48">
        <v>17</v>
      </c>
      <c r="B29" s="49" t="s">
        <v>86</v>
      </c>
      <c r="C29" s="50" t="s">
        <v>65</v>
      </c>
      <c r="D29" s="51">
        <v>60</v>
      </c>
      <c r="E29" s="51" t="s">
        <v>46</v>
      </c>
      <c r="F29" s="51">
        <v>64.97</v>
      </c>
      <c r="G29" s="52"/>
      <c r="H29" s="52"/>
      <c r="I29" s="53" t="s">
        <v>34</v>
      </c>
      <c r="J29" s="54">
        <f t="shared" si="0"/>
        <v>1</v>
      </c>
      <c r="K29" s="52" t="s">
        <v>35</v>
      </c>
      <c r="L29" s="52" t="s">
        <v>4</v>
      </c>
      <c r="M29" s="55"/>
      <c r="N29" s="52"/>
      <c r="O29" s="52"/>
      <c r="P29" s="56"/>
      <c r="Q29" s="52"/>
      <c r="R29" s="52"/>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3">
        <f t="shared" si="1"/>
        <v>3898</v>
      </c>
      <c r="BB29" s="57">
        <f t="shared" si="2"/>
        <v>3898</v>
      </c>
      <c r="BC29" s="58" t="str">
        <f t="shared" si="3"/>
        <v>INR  Three Thousand Eight Hundred &amp; Ninety Eight  Only</v>
      </c>
      <c r="IA29" s="17">
        <v>17</v>
      </c>
      <c r="IB29" s="17" t="s">
        <v>86</v>
      </c>
      <c r="IC29" s="17" t="s">
        <v>65</v>
      </c>
      <c r="ID29" s="17">
        <v>60</v>
      </c>
      <c r="IE29" s="18" t="s">
        <v>46</v>
      </c>
      <c r="IF29" s="18"/>
      <c r="IG29" s="18"/>
      <c r="IH29" s="18"/>
      <c r="II29" s="18"/>
    </row>
    <row r="30" spans="1:243" s="17" customFormat="1" ht="14.25">
      <c r="A30" s="48">
        <v>18</v>
      </c>
      <c r="B30" s="49" t="s">
        <v>73</v>
      </c>
      <c r="C30" s="50" t="s">
        <v>107</v>
      </c>
      <c r="D30" s="60"/>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2"/>
      <c r="IA30" s="17">
        <v>18</v>
      </c>
      <c r="IB30" s="17" t="s">
        <v>73</v>
      </c>
      <c r="IC30" s="17" t="s">
        <v>107</v>
      </c>
      <c r="IE30" s="18"/>
      <c r="IF30" s="18"/>
      <c r="IG30" s="18"/>
      <c r="IH30" s="18"/>
      <c r="II30" s="18"/>
    </row>
    <row r="31" spans="1:243" s="17" customFormat="1" ht="76.5">
      <c r="A31" s="48">
        <v>19</v>
      </c>
      <c r="B31" s="49" t="s">
        <v>87</v>
      </c>
      <c r="C31" s="50" t="s">
        <v>108</v>
      </c>
      <c r="D31" s="60"/>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2"/>
      <c r="IA31" s="17">
        <v>19</v>
      </c>
      <c r="IB31" s="17" t="s">
        <v>87</v>
      </c>
      <c r="IC31" s="17" t="s">
        <v>108</v>
      </c>
      <c r="IE31" s="18"/>
      <c r="IF31" s="18"/>
      <c r="IG31" s="18"/>
      <c r="IH31" s="18"/>
      <c r="II31" s="18"/>
    </row>
    <row r="32" spans="1:243" s="17" customFormat="1" ht="25.5">
      <c r="A32" s="48">
        <v>20</v>
      </c>
      <c r="B32" s="49" t="s">
        <v>88</v>
      </c>
      <c r="C32" s="50" t="s">
        <v>109</v>
      </c>
      <c r="D32" s="51">
        <v>4</v>
      </c>
      <c r="E32" s="51" t="s">
        <v>46</v>
      </c>
      <c r="F32" s="51">
        <v>419.11</v>
      </c>
      <c r="G32" s="52"/>
      <c r="H32" s="52"/>
      <c r="I32" s="53" t="s">
        <v>34</v>
      </c>
      <c r="J32" s="54">
        <f t="shared" si="0"/>
        <v>1</v>
      </c>
      <c r="K32" s="52" t="s">
        <v>35</v>
      </c>
      <c r="L32" s="52" t="s">
        <v>4</v>
      </c>
      <c r="M32" s="55"/>
      <c r="N32" s="52"/>
      <c r="O32" s="52"/>
      <c r="P32" s="56"/>
      <c r="Q32" s="52"/>
      <c r="R32" s="52"/>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3">
        <f t="shared" si="1"/>
        <v>1676</v>
      </c>
      <c r="BB32" s="57">
        <f t="shared" si="2"/>
        <v>1676</v>
      </c>
      <c r="BC32" s="58" t="str">
        <f t="shared" si="3"/>
        <v>INR  One Thousand Six Hundred &amp; Seventy Six  Only</v>
      </c>
      <c r="IA32" s="17">
        <v>20</v>
      </c>
      <c r="IB32" s="17" t="s">
        <v>88</v>
      </c>
      <c r="IC32" s="17" t="s">
        <v>109</v>
      </c>
      <c r="ID32" s="17">
        <v>4</v>
      </c>
      <c r="IE32" s="18" t="s">
        <v>46</v>
      </c>
      <c r="IF32" s="18"/>
      <c r="IG32" s="18"/>
      <c r="IH32" s="18"/>
      <c r="II32" s="18"/>
    </row>
    <row r="33" spans="1:243" s="17" customFormat="1" ht="14.25">
      <c r="A33" s="48">
        <v>21</v>
      </c>
      <c r="B33" s="49" t="s">
        <v>89</v>
      </c>
      <c r="C33" s="50" t="s">
        <v>110</v>
      </c>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2"/>
      <c r="IA33" s="17">
        <v>21</v>
      </c>
      <c r="IB33" s="17" t="s">
        <v>89</v>
      </c>
      <c r="IC33" s="17" t="s">
        <v>110</v>
      </c>
      <c r="IE33" s="18"/>
      <c r="IF33" s="18"/>
      <c r="IG33" s="18"/>
      <c r="IH33" s="18"/>
      <c r="II33" s="18"/>
    </row>
    <row r="34" spans="1:243" s="17" customFormat="1" ht="25.5">
      <c r="A34" s="48">
        <v>22</v>
      </c>
      <c r="B34" s="49" t="s">
        <v>74</v>
      </c>
      <c r="C34" s="50" t="s">
        <v>111</v>
      </c>
      <c r="D34" s="51">
        <v>0.5</v>
      </c>
      <c r="E34" s="51" t="s">
        <v>46</v>
      </c>
      <c r="F34" s="51">
        <v>1184.7</v>
      </c>
      <c r="G34" s="52"/>
      <c r="H34" s="52"/>
      <c r="I34" s="53" t="s">
        <v>34</v>
      </c>
      <c r="J34" s="54">
        <f t="shared" si="0"/>
        <v>1</v>
      </c>
      <c r="K34" s="52" t="s">
        <v>35</v>
      </c>
      <c r="L34" s="52" t="s">
        <v>4</v>
      </c>
      <c r="M34" s="55"/>
      <c r="N34" s="52"/>
      <c r="O34" s="52"/>
      <c r="P34" s="56"/>
      <c r="Q34" s="52"/>
      <c r="R34" s="52"/>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3">
        <f t="shared" si="1"/>
        <v>592</v>
      </c>
      <c r="BB34" s="57">
        <f t="shared" si="2"/>
        <v>592</v>
      </c>
      <c r="BC34" s="58" t="str">
        <f t="shared" si="3"/>
        <v>INR  Five Hundred &amp; Ninety Two  Only</v>
      </c>
      <c r="IA34" s="17">
        <v>22</v>
      </c>
      <c r="IB34" s="17" t="s">
        <v>74</v>
      </c>
      <c r="IC34" s="17" t="s">
        <v>111</v>
      </c>
      <c r="ID34" s="17">
        <v>0.5</v>
      </c>
      <c r="IE34" s="18" t="s">
        <v>46</v>
      </c>
      <c r="IF34" s="18"/>
      <c r="IG34" s="18"/>
      <c r="IH34" s="18"/>
      <c r="II34" s="18"/>
    </row>
    <row r="35" spans="1:243" s="17" customFormat="1" ht="14.25">
      <c r="A35" s="48">
        <v>23</v>
      </c>
      <c r="B35" s="49" t="s">
        <v>66</v>
      </c>
      <c r="C35" s="50" t="s">
        <v>112</v>
      </c>
      <c r="D35" s="60"/>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2"/>
      <c r="IA35" s="17">
        <v>23</v>
      </c>
      <c r="IB35" s="17" t="s">
        <v>66</v>
      </c>
      <c r="IC35" s="17" t="s">
        <v>112</v>
      </c>
      <c r="IE35" s="18"/>
      <c r="IF35" s="18"/>
      <c r="IG35" s="18"/>
      <c r="IH35" s="18"/>
      <c r="II35" s="18"/>
    </row>
    <row r="36" spans="1:243" s="17" customFormat="1" ht="27.75" customHeight="1">
      <c r="A36" s="48">
        <v>24</v>
      </c>
      <c r="B36" s="49" t="s">
        <v>67</v>
      </c>
      <c r="C36" s="50" t="s">
        <v>113</v>
      </c>
      <c r="D36" s="51">
        <v>12</v>
      </c>
      <c r="E36" s="51" t="s">
        <v>48</v>
      </c>
      <c r="F36" s="51">
        <v>192.33</v>
      </c>
      <c r="G36" s="52"/>
      <c r="H36" s="52"/>
      <c r="I36" s="53" t="s">
        <v>34</v>
      </c>
      <c r="J36" s="54">
        <f t="shared" si="0"/>
        <v>1</v>
      </c>
      <c r="K36" s="52" t="s">
        <v>35</v>
      </c>
      <c r="L36" s="52" t="s">
        <v>4</v>
      </c>
      <c r="M36" s="55"/>
      <c r="N36" s="52"/>
      <c r="O36" s="52"/>
      <c r="P36" s="56"/>
      <c r="Q36" s="52"/>
      <c r="R36" s="52"/>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3">
        <f t="shared" si="1"/>
        <v>2308</v>
      </c>
      <c r="BB36" s="57">
        <f t="shared" si="2"/>
        <v>2308</v>
      </c>
      <c r="BC36" s="58" t="str">
        <f t="shared" si="3"/>
        <v>INR  Two Thousand Three Hundred &amp; Eight  Only</v>
      </c>
      <c r="IA36" s="17">
        <v>24</v>
      </c>
      <c r="IB36" s="17" t="s">
        <v>67</v>
      </c>
      <c r="IC36" s="17" t="s">
        <v>113</v>
      </c>
      <c r="ID36" s="17">
        <v>12</v>
      </c>
      <c r="IE36" s="18" t="s">
        <v>48</v>
      </c>
      <c r="IF36" s="18"/>
      <c r="IG36" s="18"/>
      <c r="IH36" s="18"/>
      <c r="II36" s="18"/>
    </row>
    <row r="37" spans="1:243" s="17" customFormat="1" ht="14.25">
      <c r="A37" s="48">
        <v>25</v>
      </c>
      <c r="B37" s="49" t="s">
        <v>75</v>
      </c>
      <c r="C37" s="50" t="s">
        <v>114</v>
      </c>
      <c r="D37" s="60"/>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2"/>
      <c r="IA37" s="17">
        <v>25</v>
      </c>
      <c r="IB37" s="17" t="s">
        <v>75</v>
      </c>
      <c r="IC37" s="17" t="s">
        <v>114</v>
      </c>
      <c r="IE37" s="18"/>
      <c r="IF37" s="18"/>
      <c r="IG37" s="18"/>
      <c r="IH37" s="18"/>
      <c r="II37" s="18"/>
    </row>
    <row r="38" spans="1:243" s="17" customFormat="1" ht="76.5">
      <c r="A38" s="48">
        <v>26</v>
      </c>
      <c r="B38" s="49" t="s">
        <v>90</v>
      </c>
      <c r="C38" s="50" t="s">
        <v>115</v>
      </c>
      <c r="D38" s="60"/>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2"/>
      <c r="IA38" s="17">
        <v>26</v>
      </c>
      <c r="IB38" s="17" t="s">
        <v>90</v>
      </c>
      <c r="IC38" s="17" t="s">
        <v>115</v>
      </c>
      <c r="IE38" s="18"/>
      <c r="IF38" s="18"/>
      <c r="IG38" s="18"/>
      <c r="IH38" s="18"/>
      <c r="II38" s="18"/>
    </row>
    <row r="39" spans="1:243" s="17" customFormat="1" ht="25.5">
      <c r="A39" s="48">
        <v>27</v>
      </c>
      <c r="B39" s="49" t="s">
        <v>91</v>
      </c>
      <c r="C39" s="50" t="s">
        <v>116</v>
      </c>
      <c r="D39" s="51">
        <v>1</v>
      </c>
      <c r="E39" s="51" t="s">
        <v>78</v>
      </c>
      <c r="F39" s="51">
        <v>4858</v>
      </c>
      <c r="G39" s="52"/>
      <c r="H39" s="52"/>
      <c r="I39" s="53" t="s">
        <v>34</v>
      </c>
      <c r="J39" s="54">
        <f t="shared" si="0"/>
        <v>1</v>
      </c>
      <c r="K39" s="52" t="s">
        <v>35</v>
      </c>
      <c r="L39" s="52" t="s">
        <v>4</v>
      </c>
      <c r="M39" s="55"/>
      <c r="N39" s="52"/>
      <c r="O39" s="52"/>
      <c r="P39" s="56"/>
      <c r="Q39" s="52"/>
      <c r="R39" s="52"/>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3">
        <f t="shared" si="1"/>
        <v>4858</v>
      </c>
      <c r="BB39" s="57">
        <f t="shared" si="2"/>
        <v>4858</v>
      </c>
      <c r="BC39" s="58" t="str">
        <f t="shared" si="3"/>
        <v>INR  Four Thousand Eight Hundred &amp; Fifty Eight  Only</v>
      </c>
      <c r="IA39" s="17">
        <v>27</v>
      </c>
      <c r="IB39" s="17" t="s">
        <v>91</v>
      </c>
      <c r="IC39" s="17" t="s">
        <v>116</v>
      </c>
      <c r="ID39" s="17">
        <v>1</v>
      </c>
      <c r="IE39" s="18" t="s">
        <v>78</v>
      </c>
      <c r="IF39" s="18"/>
      <c r="IG39" s="18"/>
      <c r="IH39" s="18"/>
      <c r="II39" s="18"/>
    </row>
    <row r="40" spans="1:243" s="17" customFormat="1" ht="26.25" customHeight="1">
      <c r="A40" s="48">
        <v>28</v>
      </c>
      <c r="B40" s="49" t="s">
        <v>92</v>
      </c>
      <c r="C40" s="50" t="s">
        <v>117</v>
      </c>
      <c r="D40" s="60"/>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2"/>
      <c r="IA40" s="17">
        <v>28</v>
      </c>
      <c r="IB40" s="17" t="s">
        <v>92</v>
      </c>
      <c r="IC40" s="17" t="s">
        <v>117</v>
      </c>
      <c r="IE40" s="18"/>
      <c r="IF40" s="18"/>
      <c r="IG40" s="18"/>
      <c r="IH40" s="18"/>
      <c r="II40" s="18"/>
    </row>
    <row r="41" spans="1:243" s="17" customFormat="1" ht="14.25">
      <c r="A41" s="48">
        <v>29</v>
      </c>
      <c r="B41" s="49" t="s">
        <v>93</v>
      </c>
      <c r="C41" s="50" t="s">
        <v>118</v>
      </c>
      <c r="D41" s="51">
        <v>2</v>
      </c>
      <c r="E41" s="51" t="s">
        <v>78</v>
      </c>
      <c r="F41" s="51">
        <v>450.93</v>
      </c>
      <c r="G41" s="52"/>
      <c r="H41" s="52"/>
      <c r="I41" s="53" t="s">
        <v>34</v>
      </c>
      <c r="J41" s="54">
        <f t="shared" si="0"/>
        <v>1</v>
      </c>
      <c r="K41" s="52" t="s">
        <v>35</v>
      </c>
      <c r="L41" s="52" t="s">
        <v>4</v>
      </c>
      <c r="M41" s="55"/>
      <c r="N41" s="52"/>
      <c r="O41" s="52"/>
      <c r="P41" s="56"/>
      <c r="Q41" s="52"/>
      <c r="R41" s="52"/>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3">
        <f t="shared" si="1"/>
        <v>902</v>
      </c>
      <c r="BB41" s="57">
        <f t="shared" si="2"/>
        <v>902</v>
      </c>
      <c r="BC41" s="58" t="str">
        <f t="shared" si="3"/>
        <v>INR  Nine Hundred &amp; Two  Only</v>
      </c>
      <c r="IA41" s="17">
        <v>29</v>
      </c>
      <c r="IB41" s="17" t="s">
        <v>93</v>
      </c>
      <c r="IC41" s="17" t="s">
        <v>118</v>
      </c>
      <c r="ID41" s="17">
        <v>2</v>
      </c>
      <c r="IE41" s="18" t="s">
        <v>78</v>
      </c>
      <c r="IF41" s="18"/>
      <c r="IG41" s="18"/>
      <c r="IH41" s="18"/>
      <c r="II41" s="18"/>
    </row>
    <row r="42" spans="1:243" s="17" customFormat="1" ht="51">
      <c r="A42" s="48">
        <v>30</v>
      </c>
      <c r="B42" s="49" t="s">
        <v>94</v>
      </c>
      <c r="C42" s="50" t="s">
        <v>119</v>
      </c>
      <c r="D42" s="51">
        <v>2</v>
      </c>
      <c r="E42" s="51" t="s">
        <v>78</v>
      </c>
      <c r="F42" s="51">
        <v>1237.31</v>
      </c>
      <c r="G42" s="52"/>
      <c r="H42" s="52"/>
      <c r="I42" s="53" t="s">
        <v>34</v>
      </c>
      <c r="J42" s="54">
        <f t="shared" si="0"/>
        <v>1</v>
      </c>
      <c r="K42" s="52" t="s">
        <v>35</v>
      </c>
      <c r="L42" s="52" t="s">
        <v>4</v>
      </c>
      <c r="M42" s="55"/>
      <c r="N42" s="52"/>
      <c r="O42" s="52"/>
      <c r="P42" s="56"/>
      <c r="Q42" s="52"/>
      <c r="R42" s="52"/>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3">
        <f t="shared" si="1"/>
        <v>2475</v>
      </c>
      <c r="BB42" s="57">
        <f t="shared" si="2"/>
        <v>2475</v>
      </c>
      <c r="BC42" s="58" t="str">
        <f t="shared" si="3"/>
        <v>INR  Two Thousand Four Hundred &amp; Seventy Five  Only</v>
      </c>
      <c r="IA42" s="17">
        <v>30</v>
      </c>
      <c r="IB42" s="17" t="s">
        <v>94</v>
      </c>
      <c r="IC42" s="17" t="s">
        <v>119</v>
      </c>
      <c r="ID42" s="17">
        <v>2</v>
      </c>
      <c r="IE42" s="18" t="s">
        <v>78</v>
      </c>
      <c r="IF42" s="18"/>
      <c r="IG42" s="18"/>
      <c r="IH42" s="18"/>
      <c r="II42" s="18"/>
    </row>
    <row r="43" spans="1:243" s="17" customFormat="1" ht="14.25">
      <c r="A43" s="48">
        <v>31</v>
      </c>
      <c r="B43" s="49" t="s">
        <v>95</v>
      </c>
      <c r="C43" s="50" t="s">
        <v>120</v>
      </c>
      <c r="D43" s="60"/>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2"/>
      <c r="IA43" s="17">
        <v>31</v>
      </c>
      <c r="IB43" s="17" t="s">
        <v>95</v>
      </c>
      <c r="IC43" s="17" t="s">
        <v>120</v>
      </c>
      <c r="IE43" s="18"/>
      <c r="IF43" s="18"/>
      <c r="IG43" s="18"/>
      <c r="IH43" s="18"/>
      <c r="II43" s="18"/>
    </row>
    <row r="44" spans="1:243" s="17" customFormat="1" ht="14.25">
      <c r="A44" s="48">
        <v>32</v>
      </c>
      <c r="B44" s="49" t="s">
        <v>96</v>
      </c>
      <c r="C44" s="50" t="s">
        <v>121</v>
      </c>
      <c r="D44" s="51">
        <v>2</v>
      </c>
      <c r="E44" s="51" t="s">
        <v>78</v>
      </c>
      <c r="F44" s="51">
        <v>523.39</v>
      </c>
      <c r="G44" s="52"/>
      <c r="H44" s="52"/>
      <c r="I44" s="53" t="s">
        <v>34</v>
      </c>
      <c r="J44" s="54">
        <f t="shared" si="0"/>
        <v>1</v>
      </c>
      <c r="K44" s="52" t="s">
        <v>35</v>
      </c>
      <c r="L44" s="52" t="s">
        <v>4</v>
      </c>
      <c r="M44" s="55"/>
      <c r="N44" s="52"/>
      <c r="O44" s="52"/>
      <c r="P44" s="56"/>
      <c r="Q44" s="52"/>
      <c r="R44" s="52"/>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3">
        <f t="shared" si="1"/>
        <v>1047</v>
      </c>
      <c r="BB44" s="57">
        <f t="shared" si="2"/>
        <v>1047</v>
      </c>
      <c r="BC44" s="58" t="str">
        <f t="shared" si="3"/>
        <v>INR  One Thousand  &amp;Forty Seven  Only</v>
      </c>
      <c r="IA44" s="17">
        <v>32</v>
      </c>
      <c r="IB44" s="17" t="s">
        <v>96</v>
      </c>
      <c r="IC44" s="17" t="s">
        <v>121</v>
      </c>
      <c r="ID44" s="17">
        <v>2</v>
      </c>
      <c r="IE44" s="18" t="s">
        <v>78</v>
      </c>
      <c r="IF44" s="18"/>
      <c r="IG44" s="18"/>
      <c r="IH44" s="18"/>
      <c r="II44" s="18"/>
    </row>
    <row r="45" spans="1:243" s="17" customFormat="1" ht="14.25">
      <c r="A45" s="48">
        <v>33</v>
      </c>
      <c r="B45" s="49" t="s">
        <v>76</v>
      </c>
      <c r="C45" s="50" t="s">
        <v>122</v>
      </c>
      <c r="D45" s="60"/>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2"/>
      <c r="IA45" s="17">
        <v>33</v>
      </c>
      <c r="IB45" s="17" t="s">
        <v>76</v>
      </c>
      <c r="IC45" s="17" t="s">
        <v>122</v>
      </c>
      <c r="IE45" s="18"/>
      <c r="IF45" s="18"/>
      <c r="IG45" s="18"/>
      <c r="IH45" s="18"/>
      <c r="II45" s="18"/>
    </row>
    <row r="46" spans="1:243" s="17" customFormat="1" ht="25.5">
      <c r="A46" s="48">
        <v>34</v>
      </c>
      <c r="B46" s="49" t="s">
        <v>97</v>
      </c>
      <c r="C46" s="50" t="s">
        <v>123</v>
      </c>
      <c r="D46" s="60"/>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2"/>
      <c r="IA46" s="17">
        <v>34</v>
      </c>
      <c r="IB46" s="17" t="s">
        <v>97</v>
      </c>
      <c r="IC46" s="17" t="s">
        <v>123</v>
      </c>
      <c r="IE46" s="18"/>
      <c r="IF46" s="18"/>
      <c r="IG46" s="18"/>
      <c r="IH46" s="18"/>
      <c r="II46" s="18"/>
    </row>
    <row r="47" spans="1:243" s="17" customFormat="1" ht="36.75" customHeight="1">
      <c r="A47" s="48">
        <v>35</v>
      </c>
      <c r="B47" s="49" t="s">
        <v>98</v>
      </c>
      <c r="C47" s="50" t="s">
        <v>124</v>
      </c>
      <c r="D47" s="60"/>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2"/>
      <c r="IA47" s="17">
        <v>35</v>
      </c>
      <c r="IB47" s="59" t="s">
        <v>98</v>
      </c>
      <c r="IC47" s="17" t="s">
        <v>124</v>
      </c>
      <c r="IE47" s="18"/>
      <c r="IF47" s="18"/>
      <c r="IG47" s="18"/>
      <c r="IH47" s="18"/>
      <c r="II47" s="18"/>
    </row>
    <row r="48" spans="1:243" s="17" customFormat="1" ht="14.25">
      <c r="A48" s="48">
        <v>36</v>
      </c>
      <c r="B48" s="49" t="s">
        <v>77</v>
      </c>
      <c r="C48" s="50" t="s">
        <v>125</v>
      </c>
      <c r="D48" s="51">
        <v>4</v>
      </c>
      <c r="E48" s="51" t="s">
        <v>78</v>
      </c>
      <c r="F48" s="51">
        <v>65.5</v>
      </c>
      <c r="G48" s="52"/>
      <c r="H48" s="52"/>
      <c r="I48" s="53" t="s">
        <v>34</v>
      </c>
      <c r="J48" s="54">
        <f t="shared" si="0"/>
        <v>1</v>
      </c>
      <c r="K48" s="52" t="s">
        <v>35</v>
      </c>
      <c r="L48" s="52" t="s">
        <v>4</v>
      </c>
      <c r="M48" s="55"/>
      <c r="N48" s="52"/>
      <c r="O48" s="52"/>
      <c r="P48" s="56"/>
      <c r="Q48" s="52"/>
      <c r="R48" s="52"/>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3">
        <f t="shared" si="1"/>
        <v>262</v>
      </c>
      <c r="BB48" s="57">
        <f t="shared" si="2"/>
        <v>262</v>
      </c>
      <c r="BC48" s="58" t="str">
        <f t="shared" si="3"/>
        <v>INR  Two Hundred &amp; Sixty Two  Only</v>
      </c>
      <c r="IA48" s="17">
        <v>36</v>
      </c>
      <c r="IB48" s="17" t="s">
        <v>77</v>
      </c>
      <c r="IC48" s="17" t="s">
        <v>125</v>
      </c>
      <c r="ID48" s="17">
        <v>4</v>
      </c>
      <c r="IE48" s="18" t="s">
        <v>78</v>
      </c>
      <c r="IF48" s="18"/>
      <c r="IG48" s="18"/>
      <c r="IH48" s="18"/>
      <c r="II48" s="18"/>
    </row>
    <row r="49" spans="1:243" s="17" customFormat="1" ht="14.25">
      <c r="A49" s="48">
        <v>37</v>
      </c>
      <c r="B49" s="49" t="s">
        <v>99</v>
      </c>
      <c r="C49" s="50" t="s">
        <v>126</v>
      </c>
      <c r="D49" s="60"/>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2"/>
      <c r="IA49" s="17">
        <v>37</v>
      </c>
      <c r="IB49" s="17" t="s">
        <v>99</v>
      </c>
      <c r="IC49" s="17" t="s">
        <v>126</v>
      </c>
      <c r="IE49" s="18"/>
      <c r="IF49" s="18"/>
      <c r="IG49" s="18"/>
      <c r="IH49" s="18"/>
      <c r="II49" s="18"/>
    </row>
    <row r="50" spans="1:243" s="17" customFormat="1" ht="38.25">
      <c r="A50" s="48">
        <v>38</v>
      </c>
      <c r="B50" s="49" t="s">
        <v>100</v>
      </c>
      <c r="C50" s="50" t="s">
        <v>127</v>
      </c>
      <c r="D50" s="51">
        <v>50</v>
      </c>
      <c r="E50" s="51" t="s">
        <v>103</v>
      </c>
      <c r="F50" s="51">
        <v>57.04</v>
      </c>
      <c r="G50" s="52"/>
      <c r="H50" s="52"/>
      <c r="I50" s="53" t="s">
        <v>34</v>
      </c>
      <c r="J50" s="54">
        <f t="shared" si="0"/>
        <v>1</v>
      </c>
      <c r="K50" s="52" t="s">
        <v>35</v>
      </c>
      <c r="L50" s="52" t="s">
        <v>4</v>
      </c>
      <c r="M50" s="55"/>
      <c r="N50" s="52"/>
      <c r="O50" s="52"/>
      <c r="P50" s="56"/>
      <c r="Q50" s="52"/>
      <c r="R50" s="52"/>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3">
        <f t="shared" si="1"/>
        <v>2852</v>
      </c>
      <c r="BB50" s="57">
        <f t="shared" si="2"/>
        <v>2852</v>
      </c>
      <c r="BC50" s="58" t="str">
        <f t="shared" si="3"/>
        <v>INR  Two Thousand Eight Hundred &amp; Fifty Two  Only</v>
      </c>
      <c r="IA50" s="17">
        <v>38</v>
      </c>
      <c r="IB50" s="17" t="s">
        <v>100</v>
      </c>
      <c r="IC50" s="17" t="s">
        <v>127</v>
      </c>
      <c r="ID50" s="17">
        <v>50</v>
      </c>
      <c r="IE50" s="18" t="s">
        <v>103</v>
      </c>
      <c r="IF50" s="18"/>
      <c r="IG50" s="18"/>
      <c r="IH50" s="18"/>
      <c r="II50" s="18"/>
    </row>
    <row r="51" spans="1:243" s="17" customFormat="1" ht="25.5">
      <c r="A51" s="48">
        <v>39</v>
      </c>
      <c r="B51" s="49" t="s">
        <v>101</v>
      </c>
      <c r="C51" s="50" t="s">
        <v>128</v>
      </c>
      <c r="D51" s="51">
        <v>2</v>
      </c>
      <c r="E51" s="51" t="s">
        <v>104</v>
      </c>
      <c r="F51" s="51">
        <v>267.43</v>
      </c>
      <c r="G51" s="52"/>
      <c r="H51" s="52"/>
      <c r="I51" s="53" t="s">
        <v>34</v>
      </c>
      <c r="J51" s="54">
        <f t="shared" si="0"/>
        <v>1</v>
      </c>
      <c r="K51" s="52" t="s">
        <v>35</v>
      </c>
      <c r="L51" s="52" t="s">
        <v>4</v>
      </c>
      <c r="M51" s="55"/>
      <c r="N51" s="52"/>
      <c r="O51" s="52"/>
      <c r="P51" s="56"/>
      <c r="Q51" s="52"/>
      <c r="R51" s="52"/>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3">
        <f t="shared" si="1"/>
        <v>535</v>
      </c>
      <c r="BB51" s="57">
        <f t="shared" si="2"/>
        <v>535</v>
      </c>
      <c r="BC51" s="58" t="str">
        <f t="shared" si="3"/>
        <v>INR  Five Hundred &amp; Thirty Five  Only</v>
      </c>
      <c r="IA51" s="17">
        <v>39</v>
      </c>
      <c r="IB51" s="17" t="s">
        <v>101</v>
      </c>
      <c r="IC51" s="17" t="s">
        <v>128</v>
      </c>
      <c r="ID51" s="17">
        <v>2</v>
      </c>
      <c r="IE51" s="18" t="s">
        <v>104</v>
      </c>
      <c r="IF51" s="18"/>
      <c r="IG51" s="18"/>
      <c r="IH51" s="18"/>
      <c r="II51" s="18"/>
    </row>
    <row r="52" spans="1:243" s="17" customFormat="1" ht="53.25" customHeight="1">
      <c r="A52" s="48">
        <v>40</v>
      </c>
      <c r="B52" s="49" t="s">
        <v>102</v>
      </c>
      <c r="C52" s="50" t="s">
        <v>129</v>
      </c>
      <c r="D52" s="51">
        <v>4</v>
      </c>
      <c r="E52" s="51" t="s">
        <v>104</v>
      </c>
      <c r="F52" s="51">
        <v>1517.18</v>
      </c>
      <c r="G52" s="52"/>
      <c r="H52" s="52"/>
      <c r="I52" s="53" t="s">
        <v>34</v>
      </c>
      <c r="J52" s="54">
        <f t="shared" si="0"/>
        <v>1</v>
      </c>
      <c r="K52" s="52" t="s">
        <v>35</v>
      </c>
      <c r="L52" s="52" t="s">
        <v>4</v>
      </c>
      <c r="M52" s="55"/>
      <c r="N52" s="52"/>
      <c r="O52" s="52"/>
      <c r="P52" s="56"/>
      <c r="Q52" s="52"/>
      <c r="R52" s="52"/>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3">
        <f t="shared" si="1"/>
        <v>6069</v>
      </c>
      <c r="BB52" s="57">
        <f t="shared" si="2"/>
        <v>6069</v>
      </c>
      <c r="BC52" s="58" t="str">
        <f t="shared" si="3"/>
        <v>INR  Six Thousand  &amp;Sixty Nine  Only</v>
      </c>
      <c r="IA52" s="17">
        <v>40</v>
      </c>
      <c r="IB52" s="59" t="s">
        <v>102</v>
      </c>
      <c r="IC52" s="17" t="s">
        <v>129</v>
      </c>
      <c r="ID52" s="17">
        <v>4</v>
      </c>
      <c r="IE52" s="18" t="s">
        <v>104</v>
      </c>
      <c r="IF52" s="18"/>
      <c r="IG52" s="18"/>
      <c r="IH52" s="18"/>
      <c r="II52" s="18"/>
    </row>
    <row r="53" spans="1:55" ht="48" customHeight="1">
      <c r="A53" s="47" t="s">
        <v>36</v>
      </c>
      <c r="B53" s="24"/>
      <c r="C53" s="25"/>
      <c r="D53" s="30"/>
      <c r="E53" s="30"/>
      <c r="F53" s="30"/>
      <c r="G53" s="30"/>
      <c r="H53" s="31"/>
      <c r="I53" s="31"/>
      <c r="J53" s="31"/>
      <c r="K53" s="31"/>
      <c r="L53" s="32"/>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4">
        <f>SUM(BA13:BA52)</f>
        <v>258763</v>
      </c>
      <c r="BB53" s="35" t="e">
        <f>SUM(#REF!)</f>
        <v>#REF!</v>
      </c>
      <c r="BC53" s="36" t="str">
        <f>SpellNumber(L53,BA53)</f>
        <v>  Two Lakh Fifty Eight Thousand Seven Hundred &amp; Sixty Three  Only</v>
      </c>
    </row>
    <row r="54" spans="1:55" ht="24" customHeight="1">
      <c r="A54" s="22" t="s">
        <v>37</v>
      </c>
      <c r="B54" s="26"/>
      <c r="C54" s="27"/>
      <c r="D54" s="37"/>
      <c r="E54" s="38" t="s">
        <v>42</v>
      </c>
      <c r="F54" s="28"/>
      <c r="G54" s="39"/>
      <c r="H54" s="40"/>
      <c r="I54" s="40"/>
      <c r="J54" s="40"/>
      <c r="K54" s="37"/>
      <c r="L54" s="41"/>
      <c r="M54" s="42"/>
      <c r="N54" s="43"/>
      <c r="O54" s="33"/>
      <c r="P54" s="33"/>
      <c r="Q54" s="33"/>
      <c r="R54" s="33"/>
      <c r="S54" s="3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4">
        <f>IF(ISBLANK(F54),0,IF(E54="Excess (+)",ROUND(BA53+(BA53*F54),0),IF(E54="Less (-)",ROUND(BA53+(BA53*F54*(-1)),0),IF(E54="At Par",BA53,0))))</f>
        <v>0</v>
      </c>
      <c r="BB54" s="45">
        <f>ROUND(BA54,0)</f>
        <v>0</v>
      </c>
      <c r="BC54" s="46" t="str">
        <f>SpellNumber($E$2,BB54)</f>
        <v>INR Zero Only</v>
      </c>
    </row>
    <row r="55" spans="1:55" ht="18" customHeight="1">
      <c r="A55" s="21" t="s">
        <v>38</v>
      </c>
      <c r="B55" s="29"/>
      <c r="C55" s="63" t="str">
        <f>SpellNumber($E$2,BB54)</f>
        <v>INR Zero Only</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row>
  </sheetData>
  <sheetProtection password="D850" sheet="1"/>
  <autoFilter ref="A11:BC55"/>
  <mergeCells count="28">
    <mergeCell ref="D14:BC14"/>
    <mergeCell ref="D16:BC16"/>
    <mergeCell ref="D19:BC19"/>
    <mergeCell ref="D21:BC21"/>
    <mergeCell ref="D24:BC24"/>
    <mergeCell ref="D26:BC26"/>
    <mergeCell ref="A1:L1"/>
    <mergeCell ref="A4:BC4"/>
    <mergeCell ref="A5:BC5"/>
    <mergeCell ref="A6:BC6"/>
    <mergeCell ref="A7:BC7"/>
    <mergeCell ref="B8:BC8"/>
    <mergeCell ref="D13:BC13"/>
    <mergeCell ref="C55:BC55"/>
    <mergeCell ref="A9:BC9"/>
    <mergeCell ref="D28:BC28"/>
    <mergeCell ref="D30:BC30"/>
    <mergeCell ref="D31:BC31"/>
    <mergeCell ref="D33:BC33"/>
    <mergeCell ref="D35:BC35"/>
    <mergeCell ref="D37:BC37"/>
    <mergeCell ref="D38:BC38"/>
    <mergeCell ref="D40:BC40"/>
    <mergeCell ref="D43:BC43"/>
    <mergeCell ref="D45:BC45"/>
    <mergeCell ref="D46:BC46"/>
    <mergeCell ref="D47:BC47"/>
    <mergeCell ref="D49:BC49"/>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4">
      <formula1>IF(E54="Select",-1,IF(E54="At Par",0,0))</formula1>
      <formula2>IF(E54="Select",-1,IF(E54="At Par",0,0.99))</formula2>
    </dataValidation>
    <dataValidation type="list" allowBlank="1" showErrorMessage="1" sqref="E5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4">
      <formula1>0</formula1>
      <formula2>99.9</formula2>
    </dataValidation>
    <dataValidation type="list" allowBlank="1" showErrorMessage="1" sqref="D13:D14 K15 D16 K17:K18 D19 K20 D21 K22:K23 D24 K25 D26 K27 D28 K29 D30:D31 K32 D33 K34 D35 K36 D37:D38 K39 D40 K41:K42 D43 K44 D45:D47 K48 K50:K52 D4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0:H20 G22:H23 G25:H25 G27:H27 G29:H29 G32:H32 G34:H34 G36:H36 G39:H39 G41:H42 G44:H44 G48:H48 G50:H52">
      <formula1>0</formula1>
      <formula2>999999999999999</formula2>
    </dataValidation>
    <dataValidation allowBlank="1" showInputMessage="1" showErrorMessage="1" promptTitle="Addition / Deduction" prompt="Please Choose the correct One" sqref="J15 J17:J18 J20 J22:J23 J25 J27 J29 J32 J34 J36 J39 J41:J42 J44 J48 J50:J52">
      <formula1>0</formula1>
      <formula2>0</formula2>
    </dataValidation>
    <dataValidation type="list" showErrorMessage="1" sqref="I15 I17:I18 I20 I22:I23 I25 I27 I29 I32 I34 I36 I39 I41:I42 I44 I48 I50:I5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0:O20 N22:O23 N25:O25 N27:O27 N29:O29 N32:O32 N34:O34 N36:O36 N39:O39 N41:O42 N44:O44 N48:O48 N50:O5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0 R22:R23 R25 R27 R29 R32 R34 R36 R39 R41:R42 R44 R48 R50:R5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0 Q22:Q23 Q25 Q27 Q29 Q32 Q34 Q36 Q39 Q41:Q42 Q44 Q48 Q50:Q5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0 M22:M23 M25 M27 M29 M32 M34 M36 M39 M41:M42 M44 M48 M50:M5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F18 F20 F22:F23 F25 F27 F29 F32 F34 F36 F39 F41:F42 F44 F48 F50:F52">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2 L51">
      <formula1>"INR"</formula1>
    </dataValidation>
    <dataValidation allowBlank="1" showInputMessage="1" showErrorMessage="1" promptTitle="Itemcode/Make" prompt="Please enter text" sqref="C13:C52">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2024-05-22T09:05:35Z</cp:lastPrinted>
  <dcterms:created xsi:type="dcterms:W3CDTF">2009-01-30T06:42:42Z</dcterms:created>
  <dcterms:modified xsi:type="dcterms:W3CDTF">2024-05-22T12:26:28Z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