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'BoQ1'!$A$11:$BC$80</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<sst xmlns="http://schemas.openxmlformats.org/spreadsheetml/2006/main" count="523" uniqueCount="185">
  <si>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</si>
  <si>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</si>
  <si>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</si>
  <si>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</si>
  <si>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</si>
  <si>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</si>
  <si>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</si>
  <si>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</si>
  <si>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</si>
  <si>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</si>
  <si>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</si>
  <si>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</si>
  <si>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</si>
  <si>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</si>
  <si>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</si>
  <si>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</si>
  <si>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</si>
  <si>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</si>
  <si>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</si>
  <si>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</si>
  <si>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</si>
  <si>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</si>
  <si>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</si>
  <si>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</si>
  <si>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</si>
  <si>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</si>
  <si>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</si>
  <si>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</si>
  <si>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</si>
  <si>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</si>
  <si>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</si>
  <si>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</si>
  <si>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</si>
  <si>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</si>
  <si>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</si>
  <si>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</si>
  <si>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Total in Figures</t>
  </si>
  <si>
    <t>Quoted Rate in Figures</t>
  </si>
  <si>
    <t>Quoted Rate in Words</t>
  </si>
  <si>
    <t>Please Enable Macros to View BoQ information</t>
  </si>
  <si>
    <t>Name of the Bidder/ Bidding Firm / Company :</t>
  </si>
  <si>
    <t>Select</t>
  </si>
  <si>
    <t>item no.1</t>
  </si>
  <si>
    <t>item no.2</t>
  </si>
  <si>
    <t>item no.3</t>
  </si>
  <si>
    <t>item no.5</t>
  </si>
  <si>
    <t>item no.8</t>
  </si>
  <si>
    <t>item no.4</t>
  </si>
  <si>
    <t>item no.6</t>
  </si>
  <si>
    <t>item no.7</t>
  </si>
  <si>
    <t>item no.9</t>
  </si>
  <si>
    <t>Component</t>
  </si>
  <si>
    <t>Tender Inviting Authority: DOIP, IIT Kanpur</t>
  </si>
  <si>
    <r>
      <t xml:space="preserve">PRICE SCHEDULE
</t>
    </r>
    <r>
      <rPr>
        <b/>
        <sz val="11"/>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</si>
  <si>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1"/>
        <color indexed="10"/>
        <rFont val="Times New Roman"/>
        <family val="1"/>
      </rPr>
      <t>#</t>
    </r>
  </si>
  <si>
    <r>
      <t xml:space="preserve">TEXT </t>
    </r>
    <r>
      <rPr>
        <b/>
        <sz val="11"/>
        <color indexed="10"/>
        <rFont val="Times New Roman"/>
        <family val="1"/>
      </rPr>
      <t>#</t>
    </r>
  </si>
  <si>
    <r>
      <t>TEXT</t>
    </r>
    <r>
      <rPr>
        <b/>
        <sz val="11"/>
        <color indexed="10"/>
        <rFont val="Times New Roman"/>
        <family val="1"/>
      </rPr>
      <t>#</t>
    </r>
  </si>
  <si>
    <r>
      <t xml:space="preserve">Estimated Rate
 in
</t>
    </r>
    <r>
      <rPr>
        <b/>
        <sz val="11"/>
        <color indexed="10"/>
        <rFont val="Times New Roman"/>
        <family val="1"/>
      </rPr>
      <t>Rs.      P</t>
    </r>
  </si>
  <si>
    <r>
      <t xml:space="preserve">BASIC RATE In </t>
    </r>
    <r>
      <rPr>
        <b/>
        <sz val="11"/>
        <color indexed="10"/>
        <rFont val="Times New Roman"/>
        <family val="1"/>
      </rPr>
      <t>Figures</t>
    </r>
    <r>
      <rPr>
        <b/>
        <sz val="11"/>
        <rFont val="Times New Roman"/>
        <family val="1"/>
      </rPr>
      <t xml:space="preserve"> To be entered by the </t>
    </r>
    <r>
      <rPr>
        <b/>
        <sz val="11"/>
        <color indexed="10"/>
        <rFont val="Times New Roman"/>
        <family val="1"/>
      </rPr>
      <t>Bidder</t>
    </r>
    <r>
      <rPr>
        <b/>
        <sz val="11"/>
        <rFont val="Times New Roman"/>
        <family val="1"/>
      </rPr>
      <t xml:space="preserve"> 
Rs.      P
 </t>
    </r>
  </si>
  <si>
    <r>
      <t xml:space="preserve">TOTAL AMOUNT  
           in
     </t>
    </r>
    <r>
      <rPr>
        <b/>
        <sz val="11"/>
        <color indexed="10"/>
        <rFont val="Times New Roman"/>
        <family val="1"/>
      </rPr>
      <t xml:space="preserve"> Rs.      P</t>
    </r>
  </si>
  <si>
    <t>item no.10</t>
  </si>
  <si>
    <t>Carriage of Materials</t>
  </si>
  <si>
    <t>By Mechanical Transport including loading,unloading and stacking</t>
  </si>
  <si>
    <t>Lime, moorum, building rubbish Lead - 2 km</t>
  </si>
  <si>
    <t>Earth Lead - 2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</si>
  <si>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</si>
  <si>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</si>
  <si>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</si>
  <si>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</si>
  <si>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</si>
  <si>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All kinds of soil</t>
  </si>
  <si>
    <t>Clearing jungle including uprooting of rank vegetation, grass, brush wood, trees and saplings of girth up to 30 cm measured at a height of 1 m above ground level and removal of rubbish up to a distance of 50 m outside the periphery of the area cleared.</t>
  </si>
  <si>
    <t>CEMENT CONCRETE (CAST IN SITU)</t>
  </si>
  <si>
    <t>Providing and laying in position cement concrete of specified grade excluding the cost of centering and shuttering - All work up to plinth level :</t>
  </si>
  <si>
    <t>1:5:10 (1 cement : 5 coarse sand (zone-III) derived from natural sources : 10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</si>
  <si>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</si>
  <si>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1:2:4 (1 Cement : 2 coarse sand (zone-III) derived from natural sources : 4 graded stone aggregate 20 mm nominal size derived from natural sources)</t>
  </si>
  <si>
    <t>Providing and laying damp-proof course 40mm thick with cement concrete 1:2:4 (1 cement : 2 coarse sand (zone-III) derived from natural sources :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</si>
  <si>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</si>
  <si>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</si>
  <si>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</si>
  <si>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</si>
  <si>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</si>
  <si>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</si>
  <si>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Lintels, beams, plinth beams, girders, bressumers and cantilevers</t>
  </si>
  <si>
    <t>Small lintels not exceeding 1.5 m clear span, moulding as in cornices, window sills, string courses, bands, copings, bed plates, anchor blocks and the like</t>
  </si>
  <si>
    <t xml:space="preserve">Edges of slabs and breaks in floors and walls   </t>
  </si>
  <si>
    <t>Under 20 cm wide</t>
  </si>
  <si>
    <t>Steel reinforcement for R.C.C. work including straightening, cutting, bending, placing in position and binding all complete above plinth level.</t>
  </si>
  <si>
    <t>Thermo-Mechanically Treated bars of grade Fe-500D or more.</t>
  </si>
  <si>
    <t>Add for plaster drip course/ groove in plastered surface or moulding to R.C.C. projections.</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</si>
  <si>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</si>
  <si>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</si>
  <si>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</si>
  <si>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</si>
  <si>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</si>
  <si>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</si>
  <si>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</si>
  <si>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</si>
  <si>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</si>
  <si>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FLOORING</t>
  </si>
  <si>
    <t>Cement concrete pavement with 1:2:4 (1 cement : 2 coarse sand : 4 graded stone aggregate 20 mm nominal size), including finishing complete.</t>
  </si>
  <si>
    <t>FINISHING</t>
  </si>
  <si>
    <t>12 mm cement plaster of mix :</t>
  </si>
  <si>
    <t>1:6 (1 cement: 6 coarse sand)</t>
  </si>
  <si>
    <t>15 mm cement plaster on rough side of single or half brick wall of mix:</t>
  </si>
  <si>
    <t>6 mm cement plaster of mix :</t>
  </si>
  <si>
    <t>1:3 (1 cement : 3 fine sand)</t>
  </si>
  <si>
    <t>Pointing on brick work or brick flooring with cement mortar 1:3 (1 cement : 3 fine sand):</t>
  </si>
  <si>
    <t>Flush / Ruled/ Struck or weathered pointing</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</si>
  <si>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</si>
  <si>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</si>
  <si>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to give an even shade :</t>
  </si>
  <si>
    <t>Two or more coats on new work</t>
  </si>
  <si>
    <t>Dismantling and Demolishing</t>
  </si>
  <si>
    <t>Demolishing cement concrete manually/ by mechanical means including disposal of material within 50 metres lead as per direction of Engineer - in - charge.</t>
  </si>
  <si>
    <t>Nominal concrete 1:3:6 or richer mix (i/c equivalent design mix)</t>
  </si>
  <si>
    <t>Dismantling and stacking within 50 metres lead, fencing posts or struts including all earth work and dismantling of concrete etc. in base of:</t>
  </si>
  <si>
    <t>T' or 'L' iron or pipe</t>
  </si>
  <si>
    <t>Dismantling barbed wire or flexible wire rope in fencing including making rolls and stacking within 50 metres lead.</t>
  </si>
  <si>
    <t>ROAD WORK</t>
  </si>
  <si>
    <t>Providing and fixing G.I. chain link fabric fencing of required width in mesh size 50x50 mm including strengthening with 2 mm dia wire or nuts, bolts and washers as required complete as per the direction of Engineer-in-charge.</t>
  </si>
  <si>
    <t>Made of G.I. wire of dia. 4 mm, PVC coated to achieve outer dia not less than 5 mm in required colour and shade</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</si>
  <si>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</si>
  <si>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</si>
  <si>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</si>
  <si>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</si>
  <si>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</si>
  <si>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</si>
  <si>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</si>
  <si>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</si>
  <si>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</si>
  <si>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</si>
  <si>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</si>
  <si>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</si>
  <si>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</si>
  <si>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</si>
  <si>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</si>
  <si>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</si>
  <si>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</si>
  <si>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</si>
  <si>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</si>
  <si>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</si>
  <si>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</si>
  <si>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</si>
  <si>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</si>
  <si>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</si>
  <si>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</si>
  <si>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</si>
  <si>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</si>
  <si>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</si>
  <si>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</si>
  <si>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</si>
  <si>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</si>
  <si>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</si>
  <si>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</si>
  <si>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</si>
  <si>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</si>
  <si>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</si>
  <si>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</si>
  <si>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</si>
  <si>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</si>
  <si>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</si>
  <si>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</si>
  <si>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</si>
  <si>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</si>
  <si>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</si>
  <si>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</si>
  <si>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</si>
  <si>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</si>
  <si>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</si>
  <si>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</si>
  <si>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</si>
  <si>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</si>
  <si>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</si>
  <si>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</si>
  <si>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</si>
  <si>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cum</t>
  </si>
  <si>
    <t>each</t>
  </si>
  <si>
    <t>sqm</t>
  </si>
  <si>
    <t>per bag of
cement of
50 kg</t>
  </si>
  <si>
    <t>metre</t>
  </si>
  <si>
    <t>kg</t>
  </si>
  <si>
    <t>Name of Work: Construction of boundary wall around Snehan child care centre and associated works at IIT Kanpur</t>
  </si>
  <si>
    <t>NIT No: Civil/30/05/2024-1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</si>
</sst>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16"/>
      <color indexed="8"/>
      <name val="Calibri"/>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b/>
      <u val="single"/>
      <sz val="16"/>
      <color indexed="10"/>
      <name val="Times New Roman"/>
      <family val="1"/>
    </font>
    <font>
      <sz val="11"/>
      <color indexed="23"/>
      <name val="Times New Roman"/>
      <family val="1"/>
    </font>
    <font>
      <b/>
      <i/>
      <sz val="11"/>
      <color indexed="8"/>
      <name val="Times New Roman"/>
      <family val="1"/>
    </font>
    <font>
      <b/>
      <sz val="11"/>
      <name val="Times New Roman"/>
      <family val="1"/>
    </font>
    <font>
      <b/>
      <sz val="11"/>
      <color indexed="8"/>
      <name val="Times New Roman"/>
      <family val="1"/>
    </font>
    <font>
      <b/>
      <u val="single"/>
      <sz val="11"/>
      <color indexed="23"/>
      <name val="Times New Roman"/>
      <family val="1"/>
    </font>
    <font>
      <b/>
      <u val="single"/>
      <sz val="11"/>
      <name val="Times New Roman"/>
      <family val="1"/>
    </font>
    <font>
      <b/>
      <sz val="11"/>
      <color indexed="1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0" fillId="32" borderId="7" applyNumberFormat="0" applyFont="0" applyAlignment="0" applyProtection="0"/>
    <xf numFmtId="0" fontId="6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3">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3" fillId="0" borderId="0" xfId="58" applyNumberFormat="1" applyFont="1" applyFill="1" applyBorder="1" applyAlignment="1">
      <alignment vertical="center"/>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lignment horizontal="left"/>
      <protection/>
    </xf>
    <xf numFmtId="0" fontId="6"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4"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4" fillId="0" borderId="0" xfId="58" applyNumberFormat="1" applyFont="1" applyFill="1" applyAlignment="1">
      <alignment vertical="center"/>
      <protection/>
    </xf>
    <xf numFmtId="0" fontId="3" fillId="0" borderId="0" xfId="58" applyNumberFormat="1" applyFont="1" applyFill="1">
      <alignment/>
      <protection/>
    </xf>
    <xf numFmtId="0" fontId="4" fillId="0" borderId="0" xfId="58" applyNumberFormat="1" applyFont="1" applyFill="1">
      <alignment/>
      <protection/>
    </xf>
    <xf numFmtId="0" fontId="3" fillId="0" borderId="0" xfId="58" applyNumberFormat="1" applyFont="1" applyFill="1" applyAlignment="1">
      <alignment vertical="top"/>
      <protection/>
    </xf>
    <xf numFmtId="0" fontId="4" fillId="0" borderId="0" xfId="58" applyNumberFormat="1" applyFont="1" applyFill="1" applyAlignment="1">
      <alignment vertical="top"/>
      <protection/>
    </xf>
    <xf numFmtId="0" fontId="3" fillId="0" borderId="0" xfId="58" applyNumberFormat="1" applyFont="1" applyFill="1" applyAlignment="1">
      <alignment vertical="top" wrapText="1"/>
      <protection/>
    </xf>
    <xf numFmtId="0" fontId="67" fillId="0" borderId="10" xfId="0" applyFont="1" applyFill="1" applyBorder="1" applyAlignment="1">
      <alignment horizontal="justify" vertical="top" wrapText="1"/>
    </xf>
    <xf numFmtId="0" fontId="67" fillId="0" borderId="10" xfId="0" applyFont="1" applyFill="1" applyBorder="1" applyAlignment="1">
      <alignment horizontal="center" vertical="center"/>
    </xf>
    <xf numFmtId="0" fontId="67" fillId="0" borderId="10" xfId="0" applyFont="1" applyFill="1" applyBorder="1" applyAlignment="1">
      <alignment horizontal="center" vertical="center" wrapText="1"/>
    </xf>
    <xf numFmtId="2" fontId="9" fillId="0" borderId="10" xfId="57" applyNumberFormat="1" applyFont="1" applyFill="1" applyBorder="1" applyAlignment="1">
      <alignment horizontal="center" vertical="center" wrapText="1"/>
      <protection/>
    </xf>
    <xf numFmtId="2" fontId="10" fillId="0" borderId="10" xfId="58" applyNumberFormat="1" applyFont="1" applyFill="1" applyBorder="1" applyAlignment="1" applyProtection="1">
      <alignment horizontal="center" vertical="center"/>
      <protection locked="0"/>
    </xf>
    <xf numFmtId="2" fontId="9" fillId="0" borderId="10" xfId="61" applyNumberFormat="1" applyFont="1" applyFill="1" applyBorder="1" applyAlignment="1">
      <alignment horizontal="center" vertical="center"/>
      <protection/>
    </xf>
    <xf numFmtId="2" fontId="9" fillId="0" borderId="10" xfId="58" applyNumberFormat="1" applyFont="1" applyFill="1" applyBorder="1" applyAlignment="1">
      <alignment horizontal="center" vertical="center"/>
      <protection/>
    </xf>
    <xf numFmtId="2" fontId="10" fillId="33" borderId="10" xfId="58" applyNumberFormat="1" applyFont="1" applyFill="1" applyBorder="1" applyAlignment="1" applyProtection="1">
      <alignment horizontal="center" vertical="center"/>
      <protection locked="0"/>
    </xf>
    <xf numFmtId="2" fontId="10" fillId="0" borderId="10" xfId="58" applyNumberFormat="1" applyFont="1" applyFill="1" applyBorder="1" applyAlignment="1" applyProtection="1">
      <alignment horizontal="center" vertical="center" wrapText="1"/>
      <protection locked="0"/>
    </xf>
    <xf numFmtId="2" fontId="10" fillId="0" borderId="10" xfId="61" applyNumberFormat="1" applyFont="1" applyFill="1" applyBorder="1" applyAlignment="1">
      <alignment horizontal="center" vertical="center"/>
      <protection/>
    </xf>
    <xf numFmtId="2" fontId="10" fillId="0" borderId="10" xfId="60" applyNumberFormat="1" applyFont="1" applyFill="1" applyBorder="1" applyAlignment="1">
      <alignment horizontal="left" vertical="center"/>
      <protection/>
    </xf>
    <xf numFmtId="0" fontId="9" fillId="0" borderId="10" xfId="61" applyNumberFormat="1" applyFont="1" applyFill="1" applyBorder="1" applyAlignment="1">
      <alignment horizontal="left" vertical="center" wrapText="1"/>
      <protection/>
    </xf>
    <xf numFmtId="0" fontId="11" fillId="0" borderId="11" xfId="61" applyNumberFormat="1" applyFont="1" applyFill="1" applyBorder="1" applyAlignment="1">
      <alignment vertical="top"/>
      <protection/>
    </xf>
    <xf numFmtId="0" fontId="11" fillId="0" borderId="0" xfId="61" applyNumberFormat="1" applyFont="1" applyFill="1" applyBorder="1" applyAlignment="1">
      <alignment vertical="top"/>
      <protection/>
    </xf>
    <xf numFmtId="0" fontId="12" fillId="0" borderId="12" xfId="61" applyNumberFormat="1" applyFont="1" applyFill="1" applyBorder="1" applyAlignment="1">
      <alignment vertical="top"/>
      <protection/>
    </xf>
    <xf numFmtId="0" fontId="11" fillId="0" borderId="12" xfId="61" applyNumberFormat="1" applyFont="1" applyFill="1" applyBorder="1" applyAlignment="1">
      <alignment vertical="top"/>
      <protection/>
    </xf>
    <xf numFmtId="0" fontId="11" fillId="0" borderId="0" xfId="58" applyNumberFormat="1" applyFont="1" applyFill="1" applyAlignment="1">
      <alignment vertical="top"/>
      <protection/>
    </xf>
    <xf numFmtId="2" fontId="12" fillId="0" borderId="13" xfId="61" applyNumberFormat="1" applyFont="1" applyFill="1" applyBorder="1" applyAlignment="1">
      <alignment vertical="top"/>
      <protection/>
    </xf>
    <xf numFmtId="2" fontId="12" fillId="0" borderId="14" xfId="61" applyNumberFormat="1" applyFont="1" applyFill="1" applyBorder="1" applyAlignment="1">
      <alignment vertical="top"/>
      <protection/>
    </xf>
    <xf numFmtId="0" fontId="11" fillId="0" borderId="15" xfId="61" applyNumberFormat="1" applyFont="1" applyFill="1" applyBorder="1" applyAlignment="1">
      <alignment vertical="top" wrapText="1"/>
      <protection/>
    </xf>
    <xf numFmtId="0" fontId="13" fillId="0" borderId="16" xfId="58" applyNumberFormat="1" applyFont="1" applyFill="1" applyBorder="1" applyAlignment="1" applyProtection="1">
      <alignment vertical="top"/>
      <protection/>
    </xf>
    <xf numFmtId="0" fontId="14" fillId="0" borderId="17" xfId="61" applyNumberFormat="1" applyFont="1" applyFill="1" applyBorder="1" applyAlignment="1" applyProtection="1">
      <alignment vertical="center" wrapText="1"/>
      <protection locked="0"/>
    </xf>
    <xf numFmtId="0" fontId="15" fillId="33" borderId="17" xfId="61" applyNumberFormat="1" applyFont="1" applyFill="1" applyBorder="1" applyAlignment="1" applyProtection="1">
      <alignment vertical="center" wrapText="1"/>
      <protection locked="0"/>
    </xf>
    <xf numFmtId="10" fontId="16" fillId="33" borderId="17" xfId="69" applyNumberFormat="1" applyFont="1" applyFill="1" applyBorder="1" applyAlignment="1" applyProtection="1">
      <alignment horizontal="center" vertical="center"/>
      <protection locked="0"/>
    </xf>
    <xf numFmtId="0" fontId="13" fillId="0" borderId="17" xfId="61" applyNumberFormat="1" applyFont="1" applyFill="1" applyBorder="1" applyAlignment="1">
      <alignment vertical="top"/>
      <protection/>
    </xf>
    <xf numFmtId="0" fontId="11" fillId="0" borderId="17" xfId="58" applyNumberFormat="1" applyFont="1" applyFill="1" applyBorder="1" applyAlignment="1" applyProtection="1">
      <alignment vertical="top"/>
      <protection/>
    </xf>
    <xf numFmtId="0" fontId="17" fillId="0" borderId="17" xfId="61" applyNumberFormat="1" applyFont="1" applyFill="1" applyBorder="1" applyAlignment="1" applyProtection="1">
      <alignment vertical="center" wrapText="1"/>
      <protection locked="0"/>
    </xf>
    <xf numFmtId="0" fontId="17" fillId="0" borderId="17" xfId="69" applyNumberFormat="1" applyFont="1" applyFill="1" applyBorder="1" applyAlignment="1" applyProtection="1">
      <alignment vertical="center" wrapText="1"/>
      <protection locked="0"/>
    </xf>
    <xf numFmtId="0" fontId="14" fillId="0" borderId="17" xfId="61" applyNumberFormat="1" applyFont="1" applyFill="1" applyBorder="1" applyAlignment="1" applyProtection="1">
      <alignment vertical="center" wrapText="1"/>
      <protection/>
    </xf>
    <xf numFmtId="0" fontId="11" fillId="0" borderId="0" xfId="58" applyNumberFormat="1" applyFont="1" applyFill="1" applyAlignment="1" applyProtection="1">
      <alignment vertical="top"/>
      <protection/>
    </xf>
    <xf numFmtId="2" fontId="18" fillId="0" borderId="18" xfId="61" applyNumberFormat="1" applyFont="1" applyFill="1" applyBorder="1" applyAlignment="1">
      <alignment vertical="top"/>
      <protection/>
    </xf>
    <xf numFmtId="2" fontId="12" fillId="0" borderId="19" xfId="61" applyNumberFormat="1" applyFont="1" applyFill="1" applyBorder="1" applyAlignment="1">
      <alignment horizontal="right" vertical="top"/>
      <protection/>
    </xf>
    <xf numFmtId="0" fontId="11" fillId="0" borderId="18" xfId="61" applyNumberFormat="1" applyFont="1" applyFill="1" applyBorder="1" applyAlignment="1">
      <alignment vertical="top" wrapText="1"/>
      <protection/>
    </xf>
    <xf numFmtId="0" fontId="11" fillId="0" borderId="0" xfId="58" applyNumberFormat="1" applyFont="1" applyFill="1" applyBorder="1" applyAlignment="1">
      <alignment vertical="center"/>
      <protection/>
    </xf>
    <xf numFmtId="0" fontId="20" fillId="0" borderId="0" xfId="58" applyNumberFormat="1" applyFont="1" applyFill="1" applyBorder="1" applyAlignment="1" applyProtection="1">
      <alignment vertical="center"/>
      <protection locked="0"/>
    </xf>
    <xf numFmtId="0" fontId="20" fillId="0" borderId="0" xfId="58" applyNumberFormat="1" applyFont="1" applyFill="1" applyBorder="1" applyAlignment="1">
      <alignment vertical="center"/>
      <protection/>
    </xf>
    <xf numFmtId="0" fontId="21" fillId="0" borderId="0" xfId="61" applyNumberFormat="1" applyFont="1" applyFill="1" applyBorder="1" applyAlignment="1" applyProtection="1">
      <alignment horizontal="center" vertical="center"/>
      <protection/>
    </xf>
    <xf numFmtId="0" fontId="22" fillId="0" borderId="0" xfId="58" applyNumberFormat="1" applyFont="1" applyFill="1" applyBorder="1" applyAlignment="1">
      <alignment vertical="center"/>
      <protection/>
    </xf>
    <xf numFmtId="0" fontId="22" fillId="0" borderId="20" xfId="61" applyNumberFormat="1" applyFont="1" applyFill="1" applyBorder="1" applyAlignment="1" applyProtection="1">
      <alignment horizontal="left" vertical="top" wrapText="1"/>
      <protection/>
    </xf>
    <xf numFmtId="0" fontId="22" fillId="0" borderId="17" xfId="58" applyNumberFormat="1" applyFont="1" applyFill="1" applyBorder="1" applyAlignment="1">
      <alignment horizontal="center" vertical="top" wrapText="1"/>
      <protection/>
    </xf>
    <xf numFmtId="0" fontId="22" fillId="0" borderId="16" xfId="61" applyNumberFormat="1" applyFont="1" applyFill="1" applyBorder="1" applyAlignment="1">
      <alignment horizontal="center" vertical="top" wrapText="1"/>
      <protection/>
    </xf>
    <xf numFmtId="0" fontId="26" fillId="0" borderId="17" xfId="61" applyNumberFormat="1" applyFont="1" applyFill="1" applyBorder="1" applyAlignment="1">
      <alignment vertical="top" wrapText="1"/>
      <protection/>
    </xf>
    <xf numFmtId="0" fontId="22" fillId="0" borderId="17" xfId="58" applyNumberFormat="1" applyFont="1" applyFill="1" applyBorder="1" applyAlignment="1">
      <alignment horizontal="center" vertical="center" wrapText="1"/>
      <protection/>
    </xf>
    <xf numFmtId="0" fontId="22" fillId="0" borderId="16" xfId="58" applyNumberFormat="1" applyFont="1" applyFill="1" applyBorder="1" applyAlignment="1">
      <alignment horizontal="center" vertical="top" wrapText="1"/>
      <protection/>
    </xf>
    <xf numFmtId="0" fontId="22" fillId="0" borderId="21" xfId="58" applyNumberFormat="1" applyFont="1" applyFill="1" applyBorder="1" applyAlignment="1">
      <alignment horizontal="center" vertical="top" wrapText="1"/>
      <protection/>
    </xf>
    <xf numFmtId="0" fontId="22" fillId="0" borderId="10" xfId="58" applyNumberFormat="1" applyFont="1" applyFill="1" applyBorder="1" applyAlignment="1">
      <alignment horizontal="center" vertical="top" wrapText="1"/>
      <protection/>
    </xf>
    <xf numFmtId="0" fontId="22" fillId="0" borderId="10" xfId="58" applyNumberFormat="1" applyFont="1" applyFill="1" applyBorder="1" applyAlignment="1">
      <alignment horizontal="center" vertical="center" wrapText="1"/>
      <protection/>
    </xf>
    <xf numFmtId="0" fontId="27" fillId="0" borderId="10" xfId="58" applyNumberFormat="1" applyFont="1" applyFill="1" applyBorder="1" applyAlignment="1">
      <alignment horizontal="center" vertical="top" wrapText="1"/>
      <protection/>
    </xf>
    <xf numFmtId="0" fontId="22" fillId="0" borderId="0" xfId="58" applyNumberFormat="1" applyFont="1" applyFill="1" applyBorder="1" applyAlignment="1">
      <alignment horizontal="center" vertical="top" wrapText="1"/>
      <protection/>
    </xf>
    <xf numFmtId="0" fontId="11" fillId="0" borderId="10" xfId="0" applyFont="1" applyFill="1" applyBorder="1" applyAlignment="1">
      <alignment horizontal="center" vertical="center"/>
    </xf>
    <xf numFmtId="0" fontId="22" fillId="0" borderId="18" xfId="61" applyNumberFormat="1" applyFont="1" applyFill="1" applyBorder="1" applyAlignment="1">
      <alignment horizontal="left" vertical="top"/>
      <protection/>
    </xf>
    <xf numFmtId="0" fontId="22" fillId="0" borderId="22" xfId="61" applyNumberFormat="1" applyFont="1" applyFill="1" applyBorder="1" applyAlignment="1">
      <alignment horizontal="left" vertical="top"/>
      <protection/>
    </xf>
    <xf numFmtId="0" fontId="22" fillId="0" borderId="20" xfId="61" applyNumberFormat="1" applyFont="1" applyFill="1" applyBorder="1" applyAlignment="1">
      <alignment horizontal="left" vertical="top"/>
      <protection/>
    </xf>
    <xf numFmtId="0" fontId="22" fillId="0" borderId="23" xfId="61" applyNumberFormat="1" applyFont="1" applyFill="1" applyBorder="1" applyAlignment="1">
      <alignment horizontal="left" vertical="top"/>
      <protection/>
    </xf>
    <xf numFmtId="0" fontId="4" fillId="0" borderId="0" xfId="58" applyNumberFormat="1" applyFont="1" applyFill="1" applyAlignment="1">
      <alignment vertical="top" wrapText="1"/>
      <protection/>
    </xf>
    <xf numFmtId="0" fontId="19" fillId="0" borderId="0" xfId="58" applyNumberFormat="1" applyFont="1" applyFill="1" applyBorder="1" applyAlignment="1">
      <alignment horizontal="right" vertical="top"/>
      <protection/>
    </xf>
    <xf numFmtId="0" fontId="23" fillId="0" borderId="0" xfId="58" applyNumberFormat="1" applyFont="1" applyFill="1" applyBorder="1" applyAlignment="1">
      <alignment horizontal="left" vertical="center" wrapText="1"/>
      <protection/>
    </xf>
    <xf numFmtId="0" fontId="24" fillId="0" borderId="12" xfId="58" applyNumberFormat="1" applyFont="1" applyFill="1" applyBorder="1" applyAlignment="1" applyProtection="1">
      <alignment horizontal="center" wrapText="1"/>
      <protection locked="0"/>
    </xf>
    <xf numFmtId="0" fontId="22" fillId="34" borderId="18" xfId="61" applyNumberFormat="1" applyFont="1" applyFill="1" applyBorder="1" applyAlignment="1" applyProtection="1">
      <alignment horizontal="left" vertical="top"/>
      <protection locked="0"/>
    </xf>
    <xf numFmtId="0" fontId="12" fillId="0" borderId="18" xfId="61" applyNumberFormat="1" applyFont="1" applyFill="1" applyBorder="1" applyAlignment="1">
      <alignment horizontal="center" vertical="top" wrapText="1"/>
      <protection/>
    </xf>
    <xf numFmtId="0" fontId="25" fillId="0" borderId="18" xfId="58" applyNumberFormat="1" applyFont="1" applyFill="1" applyBorder="1" applyAlignment="1">
      <alignment horizontal="center" vertical="center" wrapText="1"/>
      <protection/>
    </xf>
    <xf numFmtId="0" fontId="22" fillId="0" borderId="24" xfId="58" applyNumberFormat="1" applyFont="1" applyFill="1" applyBorder="1" applyAlignment="1" applyProtection="1">
      <alignment horizontal="center" vertical="top"/>
      <protection/>
    </xf>
    <xf numFmtId="0" fontId="22" fillId="0" borderId="25" xfId="58" applyNumberFormat="1" applyFont="1" applyFill="1" applyBorder="1" applyAlignment="1" applyProtection="1">
      <alignment horizontal="center" vertical="top"/>
      <protection/>
    </xf>
    <xf numFmtId="0" fontId="22" fillId="0" borderId="26" xfId="58" applyNumberFormat="1" applyFont="1" applyFill="1" applyBorder="1" applyAlignment="1" applyProtection="1">
      <alignment horizontal="center" vertical="top"/>
      <protection/>
    </xf>
    <xf numFmtId="0" fontId="7" fillId="0" borderId="0" xfId="0" applyFont="1" applyBorder="1" applyAlignment="1">
      <alignment horizontal="center" vertical="center"/>
    </xf>
    <xf numFmtId="0" fontId="0" fillId="0" borderId="0" xfId="0"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rmal 5" xfId="62"/>
    <cellStyle name="Note" xfId="63"/>
    <cellStyle name="Output" xfId="64"/>
    <cellStyle name="Percent" xfId="65"/>
    <cellStyle name="Percent 2" xfId="66"/>
    <cellStyle name="Percent 2 2" xfId="67"/>
    <cellStyle name="Percent 3" xfId="68"/>
    <cellStyle name="Percent 3 2"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80"/>
  <sheetViews>
    <sheetView showGridLines="0" zoomScale="86" zoomScaleNormal="86" zoomScalePageLayoutView="0" workbookViewId="0" topLeftCell="A1">
      <selection activeCell="B15" sqref="B15"/>
    </sheetView>
  </sheetViews>
  <sheetFormatPr defaultColWidth="9.140625" defaultRowHeight="15"/>
  <cols>
    <col min="1" max="1" width="9.57421875" style="1" customWidth="1"/>
    <col min="2" max="2" width="56.14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2" t="str">
        <f>B2&amp;" BoQ"</f>
        <v>Percentage BoQ</v>
      </c>
      <c r="B1" s="72"/>
      <c r="C1" s="72"/>
      <c r="D1" s="72"/>
      <c r="E1" s="72"/>
      <c r="F1" s="72"/>
      <c r="G1" s="72"/>
      <c r="H1" s="72"/>
      <c r="I1" s="72"/>
      <c r="J1" s="72"/>
      <c r="K1" s="72"/>
      <c r="L1" s="72"/>
      <c r="M1" s="50"/>
      <c r="N1" s="50"/>
      <c r="O1" s="51"/>
      <c r="P1" s="51"/>
      <c r="Q1" s="52"/>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IE1" s="5"/>
      <c r="IF1" s="5"/>
      <c r="IG1" s="5"/>
      <c r="IH1" s="5"/>
      <c r="II1" s="5"/>
    </row>
    <row r="2" spans="1:55" s="4" customFormat="1" ht="25.5" customHeight="1" hidden="1">
      <c r="A2" s="53" t="s">
        <v>0</v>
      </c>
      <c r="B2" s="53" t="s">
        <v>1</v>
      </c>
      <c r="C2" s="53" t="s">
        <v>2</v>
      </c>
      <c r="D2" s="53" t="s">
        <v>3</v>
      </c>
      <c r="E2" s="53" t="s">
        <v>4</v>
      </c>
      <c r="F2" s="50"/>
      <c r="G2" s="50"/>
      <c r="H2" s="50"/>
      <c r="I2" s="50"/>
      <c r="J2" s="54"/>
      <c r="K2" s="54"/>
      <c r="L2" s="54"/>
      <c r="M2" s="50"/>
      <c r="N2" s="50"/>
      <c r="O2" s="51"/>
      <c r="P2" s="51"/>
      <c r="Q2" s="52"/>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row>
    <row r="3" spans="1:243" s="4" customFormat="1" ht="30" customHeight="1" hidden="1">
      <c r="A3" s="50" t="s">
        <v>5</v>
      </c>
      <c r="B3" s="50"/>
      <c r="C3" s="50" t="s">
        <v>6</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IE3" s="5"/>
      <c r="IF3" s="5"/>
      <c r="IG3" s="5"/>
      <c r="IH3" s="5"/>
      <c r="II3" s="5"/>
    </row>
    <row r="4" spans="1:243" s="6" customFormat="1" ht="30.75" customHeight="1">
      <c r="A4" s="73" t="s">
        <v>52</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7"/>
      <c r="IF4" s="7"/>
      <c r="IG4" s="7"/>
      <c r="IH4" s="7"/>
      <c r="II4" s="7"/>
    </row>
    <row r="5" spans="1:243" s="6" customFormat="1" ht="38.25" customHeight="1">
      <c r="A5" s="73" t="s">
        <v>183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7"/>
      <c r="IF5" s="7"/>
      <c r="IG5" s="7"/>
      <c r="IH5" s="7"/>
      <c r="II5" s="7"/>
    </row>
    <row r="6" spans="1:243" s="6" customFormat="1" ht="30.75" customHeight="1">
      <c r="A6" s="73" t="s">
        <v>184</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7"/>
      <c r="IF6" s="7"/>
      <c r="IG6" s="7"/>
      <c r="IH6" s="7"/>
      <c r="II6" s="7"/>
    </row>
    <row r="7" spans="1:243" s="6"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7"/>
      <c r="IF7" s="7"/>
      <c r="IG7" s="7"/>
      <c r="IH7" s="7"/>
      <c r="II7" s="7"/>
    </row>
    <row r="8" spans="1:243" s="8" customFormat="1" ht="58.5" customHeight="1">
      <c r="A8" s="55" t="s">
        <v>40</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9"/>
      <c r="IF8" s="9"/>
      <c r="IG8" s="9"/>
      <c r="IH8" s="9"/>
      <c r="II8" s="9"/>
    </row>
    <row r="9" spans="1:243" s="10" customFormat="1" ht="61.5" customHeight="1">
      <c r="A9" s="77" t="s">
        <v>53</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1"/>
      <c r="IF9" s="11"/>
      <c r="IG9" s="11"/>
      <c r="IH9" s="11"/>
      <c r="II9" s="11"/>
    </row>
    <row r="10" spans="1:243" s="12" customFormat="1" ht="18.75" customHeight="1">
      <c r="A10" s="56" t="s">
        <v>54</v>
      </c>
      <c r="B10" s="56" t="s">
        <v>55</v>
      </c>
      <c r="C10" s="56" t="s">
        <v>55</v>
      </c>
      <c r="D10" s="56" t="s">
        <v>54</v>
      </c>
      <c r="E10" s="56" t="s">
        <v>55</v>
      </c>
      <c r="F10" s="56" t="s">
        <v>8</v>
      </c>
      <c r="G10" s="56" t="s">
        <v>8</v>
      </c>
      <c r="H10" s="56" t="s">
        <v>9</v>
      </c>
      <c r="I10" s="56" t="s">
        <v>55</v>
      </c>
      <c r="J10" s="56" t="s">
        <v>54</v>
      </c>
      <c r="K10" s="56" t="s">
        <v>56</v>
      </c>
      <c r="L10" s="56" t="s">
        <v>55</v>
      </c>
      <c r="M10" s="56" t="s">
        <v>54</v>
      </c>
      <c r="N10" s="56" t="s">
        <v>8</v>
      </c>
      <c r="O10" s="56" t="s">
        <v>8</v>
      </c>
      <c r="P10" s="56" t="s">
        <v>8</v>
      </c>
      <c r="Q10" s="56" t="s">
        <v>8</v>
      </c>
      <c r="R10" s="56" t="s">
        <v>9</v>
      </c>
      <c r="S10" s="56" t="s">
        <v>9</v>
      </c>
      <c r="T10" s="56" t="s">
        <v>8</v>
      </c>
      <c r="U10" s="56" t="s">
        <v>8</v>
      </c>
      <c r="V10" s="56" t="s">
        <v>8</v>
      </c>
      <c r="W10" s="56" t="s">
        <v>8</v>
      </c>
      <c r="X10" s="56" t="s">
        <v>9</v>
      </c>
      <c r="Y10" s="56" t="s">
        <v>9</v>
      </c>
      <c r="Z10" s="56" t="s">
        <v>8</v>
      </c>
      <c r="AA10" s="56" t="s">
        <v>8</v>
      </c>
      <c r="AB10" s="56" t="s">
        <v>8</v>
      </c>
      <c r="AC10" s="56" t="s">
        <v>8</v>
      </c>
      <c r="AD10" s="56" t="s">
        <v>9</v>
      </c>
      <c r="AE10" s="56" t="s">
        <v>9</v>
      </c>
      <c r="AF10" s="56" t="s">
        <v>8</v>
      </c>
      <c r="AG10" s="56" t="s">
        <v>8</v>
      </c>
      <c r="AH10" s="56" t="s">
        <v>8</v>
      </c>
      <c r="AI10" s="56" t="s">
        <v>8</v>
      </c>
      <c r="AJ10" s="56" t="s">
        <v>9</v>
      </c>
      <c r="AK10" s="56" t="s">
        <v>9</v>
      </c>
      <c r="AL10" s="56" t="s">
        <v>8</v>
      </c>
      <c r="AM10" s="56" t="s">
        <v>8</v>
      </c>
      <c r="AN10" s="56" t="s">
        <v>8</v>
      </c>
      <c r="AO10" s="56" t="s">
        <v>8</v>
      </c>
      <c r="AP10" s="56" t="s">
        <v>9</v>
      </c>
      <c r="AQ10" s="56" t="s">
        <v>9</v>
      </c>
      <c r="AR10" s="56" t="s">
        <v>8</v>
      </c>
      <c r="AS10" s="56" t="s">
        <v>8</v>
      </c>
      <c r="AT10" s="56" t="s">
        <v>54</v>
      </c>
      <c r="AU10" s="56" t="s">
        <v>54</v>
      </c>
      <c r="AV10" s="56" t="s">
        <v>9</v>
      </c>
      <c r="AW10" s="56" t="s">
        <v>9</v>
      </c>
      <c r="AX10" s="56" t="s">
        <v>54</v>
      </c>
      <c r="AY10" s="56" t="s">
        <v>54</v>
      </c>
      <c r="AZ10" s="56" t="s">
        <v>10</v>
      </c>
      <c r="BA10" s="56" t="s">
        <v>54</v>
      </c>
      <c r="BB10" s="56" t="s">
        <v>54</v>
      </c>
      <c r="BC10" s="56" t="s">
        <v>55</v>
      </c>
      <c r="IE10" s="13"/>
      <c r="IF10" s="13"/>
      <c r="IG10" s="13"/>
      <c r="IH10" s="13"/>
      <c r="II10" s="13"/>
    </row>
    <row r="11" spans="1:243" s="12" customFormat="1" ht="67.5" customHeight="1">
      <c r="A11" s="56" t="s">
        <v>11</v>
      </c>
      <c r="B11" s="56" t="s">
        <v>12</v>
      </c>
      <c r="C11" s="56" t="s">
        <v>13</v>
      </c>
      <c r="D11" s="56" t="s">
        <v>14</v>
      </c>
      <c r="E11" s="56" t="s">
        <v>15</v>
      </c>
      <c r="F11" s="56" t="s">
        <v>57</v>
      </c>
      <c r="G11" s="56"/>
      <c r="H11" s="56"/>
      <c r="I11" s="56" t="s">
        <v>16</v>
      </c>
      <c r="J11" s="56" t="s">
        <v>17</v>
      </c>
      <c r="K11" s="56" t="s">
        <v>18</v>
      </c>
      <c r="L11" s="56" t="s">
        <v>19</v>
      </c>
      <c r="M11" s="57" t="s">
        <v>58</v>
      </c>
      <c r="N11" s="56" t="s">
        <v>20</v>
      </c>
      <c r="O11" s="56" t="s">
        <v>21</v>
      </c>
      <c r="P11" s="56" t="s">
        <v>22</v>
      </c>
      <c r="Q11" s="56" t="s">
        <v>23</v>
      </c>
      <c r="R11" s="56"/>
      <c r="S11" s="56"/>
      <c r="T11" s="56" t="s">
        <v>24</v>
      </c>
      <c r="U11" s="56" t="s">
        <v>25</v>
      </c>
      <c r="V11" s="56" t="s">
        <v>26</v>
      </c>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59</v>
      </c>
      <c r="BB11" s="58" t="s">
        <v>27</v>
      </c>
      <c r="BC11" s="58" t="s">
        <v>28</v>
      </c>
      <c r="IE11" s="13"/>
      <c r="IF11" s="13"/>
      <c r="IG11" s="13"/>
      <c r="IH11" s="13"/>
      <c r="II11" s="13"/>
    </row>
    <row r="12" spans="1:243" s="12" customFormat="1" ht="14.25">
      <c r="A12" s="59">
        <v>1</v>
      </c>
      <c r="B12" s="56">
        <v>2</v>
      </c>
      <c r="C12" s="60">
        <v>3</v>
      </c>
      <c r="D12" s="61">
        <v>4</v>
      </c>
      <c r="E12" s="61">
        <v>5</v>
      </c>
      <c r="F12" s="61">
        <v>6</v>
      </c>
      <c r="G12" s="61">
        <v>7</v>
      </c>
      <c r="H12" s="61">
        <v>8</v>
      </c>
      <c r="I12" s="61">
        <v>9</v>
      </c>
      <c r="J12" s="61">
        <v>10</v>
      </c>
      <c r="K12" s="61">
        <v>11</v>
      </c>
      <c r="L12" s="61">
        <v>12</v>
      </c>
      <c r="M12" s="61">
        <v>13</v>
      </c>
      <c r="N12" s="61">
        <v>14</v>
      </c>
      <c r="O12" s="61">
        <v>15</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2">
        <v>7</v>
      </c>
      <c r="BB12" s="62">
        <v>54</v>
      </c>
      <c r="BC12" s="62">
        <v>8</v>
      </c>
      <c r="IE12" s="13"/>
      <c r="IF12" s="13"/>
      <c r="IG12" s="13"/>
      <c r="IH12" s="13"/>
      <c r="II12" s="13"/>
    </row>
    <row r="13" spans="1:243" s="12" customFormat="1" ht="18.75">
      <c r="A13" s="63">
        <v>1</v>
      </c>
      <c r="B13" s="64" t="s">
        <v>51</v>
      </c>
      <c r="C13" s="65"/>
      <c r="D13" s="78"/>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80"/>
      <c r="IA13" s="12">
        <v>1</v>
      </c>
      <c r="IB13" s="12" t="s">
        <v>51</v>
      </c>
      <c r="IE13" s="13"/>
      <c r="IF13" s="13"/>
      <c r="IG13" s="13"/>
      <c r="IH13" s="13"/>
      <c r="II13" s="13"/>
    </row>
    <row r="14" spans="1:243" s="14" customFormat="1" ht="33.75" customHeight="1">
      <c r="A14" s="66">
        <v>1.01</v>
      </c>
      <c r="B14" s="17" t="s">
        <v>61</v>
      </c>
      <c r="C14" s="18" t="s">
        <v>42</v>
      </c>
      <c r="D14" s="78"/>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80"/>
      <c r="IA14" s="14">
        <v>1.01</v>
      </c>
      <c r="IB14" s="16" t="s">
        <v>61</v>
      </c>
      <c r="IC14" s="14" t="s">
        <v>42</v>
      </c>
      <c r="IE14" s="15"/>
      <c r="IF14" s="15" t="s">
        <v>29</v>
      </c>
      <c r="IG14" s="15" t="s">
        <v>30</v>
      </c>
      <c r="IH14" s="15">
        <v>10</v>
      </c>
      <c r="II14" s="15" t="s">
        <v>31</v>
      </c>
    </row>
    <row r="15" spans="1:243" s="14" customFormat="1" ht="33" customHeight="1">
      <c r="A15" s="63">
        <v>1.02</v>
      </c>
      <c r="B15" s="17" t="s">
        <v>62</v>
      </c>
      <c r="C15" s="18" t="s">
        <v>43</v>
      </c>
      <c r="D15" s="78"/>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80"/>
      <c r="IA15" s="14">
        <v>1.02</v>
      </c>
      <c r="IB15" s="16" t="s">
        <v>62</v>
      </c>
      <c r="IC15" s="14" t="s">
        <v>43</v>
      </c>
      <c r="IE15" s="15"/>
      <c r="IF15" s="15" t="s">
        <v>35</v>
      </c>
      <c r="IG15" s="15" t="s">
        <v>30</v>
      </c>
      <c r="IH15" s="15">
        <v>123.223</v>
      </c>
      <c r="II15" s="15" t="s">
        <v>32</v>
      </c>
    </row>
    <row r="16" spans="1:243" s="14" customFormat="1" ht="38.25" customHeight="1">
      <c r="A16" s="66">
        <v>1.03</v>
      </c>
      <c r="B16" s="17" t="s">
        <v>63</v>
      </c>
      <c r="C16" s="18" t="s">
        <v>44</v>
      </c>
      <c r="D16" s="18">
        <v>3.64</v>
      </c>
      <c r="E16" s="19" t="s">
        <v>177</v>
      </c>
      <c r="F16" s="20">
        <v>143.08</v>
      </c>
      <c r="G16" s="21"/>
      <c r="H16" s="21"/>
      <c r="I16" s="22" t="s">
        <v>33</v>
      </c>
      <c r="J16" s="23">
        <f>IF(I16="Less(-)",-1,1)</f>
        <v>1</v>
      </c>
      <c r="K16" s="21" t="s">
        <v>34</v>
      </c>
      <c r="L16" s="21" t="s">
        <v>4</v>
      </c>
      <c r="M16" s="24"/>
      <c r="N16" s="21"/>
      <c r="O16" s="21"/>
      <c r="P16" s="25"/>
      <c r="Q16" s="21"/>
      <c r="R16" s="21"/>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6">
        <f>ROUND(total_amount_ba($B$2,$D$2,D16,F16,J16,K16,M16),0)</f>
        <v>521</v>
      </c>
      <c r="BB16" s="27">
        <f>BA16+SUM(N16:AZ16)</f>
        <v>521</v>
      </c>
      <c r="BC16" s="28" t="str">
        <f>SpellNumber(L16,BB16)</f>
        <v>INR  Five Hundred &amp; Twenty One  Only</v>
      </c>
      <c r="IA16" s="14">
        <v>1.03</v>
      </c>
      <c r="IB16" s="16" t="s">
        <v>63</v>
      </c>
      <c r="IC16" s="14" t="s">
        <v>44</v>
      </c>
      <c r="ID16" s="14">
        <v>3.64</v>
      </c>
      <c r="IE16" s="15" t="s">
        <v>177</v>
      </c>
      <c r="IF16" s="15"/>
      <c r="IG16" s="15"/>
      <c r="IH16" s="15"/>
      <c r="II16" s="15"/>
    </row>
    <row r="17" spans="1:243" s="14" customFormat="1" ht="42" customHeight="1">
      <c r="A17" s="63">
        <v>1.04</v>
      </c>
      <c r="B17" s="17" t="s">
        <v>64</v>
      </c>
      <c r="C17" s="18" t="s">
        <v>47</v>
      </c>
      <c r="D17" s="18">
        <v>12</v>
      </c>
      <c r="E17" s="19" t="s">
        <v>177</v>
      </c>
      <c r="F17" s="20">
        <v>178.85</v>
      </c>
      <c r="G17" s="21"/>
      <c r="H17" s="21"/>
      <c r="I17" s="22" t="s">
        <v>33</v>
      </c>
      <c r="J17" s="23">
        <f>IF(I17="Less(-)",-1,1)</f>
        <v>1</v>
      </c>
      <c r="K17" s="21" t="s">
        <v>34</v>
      </c>
      <c r="L17" s="21" t="s">
        <v>4</v>
      </c>
      <c r="M17" s="24"/>
      <c r="N17" s="21"/>
      <c r="O17" s="21"/>
      <c r="P17" s="25"/>
      <c r="Q17" s="21"/>
      <c r="R17" s="21"/>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6">
        <f>ROUND(total_amount_ba($B$2,$D$2,D17,F17,J17,K17,M17),0)</f>
        <v>2146</v>
      </c>
      <c r="BB17" s="27">
        <f>BA17+SUM(N17:AZ17)</f>
        <v>2146</v>
      </c>
      <c r="BC17" s="28" t="str">
        <f>SpellNumber(L17,BB17)</f>
        <v>INR  Two Thousand One Hundred &amp; Forty Six  Only</v>
      </c>
      <c r="IA17" s="14">
        <v>1.04</v>
      </c>
      <c r="IB17" s="16" t="s">
        <v>64</v>
      </c>
      <c r="IC17" s="14" t="s">
        <v>47</v>
      </c>
      <c r="ID17" s="14">
        <v>12</v>
      </c>
      <c r="IE17" s="15" t="s">
        <v>177</v>
      </c>
      <c r="IF17" s="15"/>
      <c r="IG17" s="15"/>
      <c r="IH17" s="15"/>
      <c r="II17" s="15"/>
    </row>
    <row r="18" spans="1:243" s="14" customFormat="1" ht="26.25" customHeight="1">
      <c r="A18" s="66">
        <v>1.05</v>
      </c>
      <c r="B18" s="17" t="s">
        <v>65</v>
      </c>
      <c r="C18" s="18" t="s">
        <v>45</v>
      </c>
      <c r="D18" s="78"/>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80"/>
      <c r="IA18" s="14">
        <v>1.05</v>
      </c>
      <c r="IB18" s="16" t="s">
        <v>65</v>
      </c>
      <c r="IC18" s="14" t="s">
        <v>45</v>
      </c>
      <c r="IE18" s="15"/>
      <c r="IF18" s="15"/>
      <c r="IG18" s="15"/>
      <c r="IH18" s="15"/>
      <c r="II18" s="15"/>
    </row>
    <row r="19" spans="1:243" s="14" customFormat="1" ht="104.25" customHeight="1">
      <c r="A19" s="63">
        <v>1.06</v>
      </c>
      <c r="B19" s="17" t="s">
        <v>66</v>
      </c>
      <c r="C19" s="18" t="s">
        <v>48</v>
      </c>
      <c r="D19" s="78"/>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80"/>
      <c r="IA19" s="14">
        <v>1.06</v>
      </c>
      <c r="IB19" s="16" t="s">
        <v>66</v>
      </c>
      <c r="IC19" s="14" t="s">
        <v>48</v>
      </c>
      <c r="IE19" s="15"/>
      <c r="IF19" s="15"/>
      <c r="IG19" s="15"/>
      <c r="IH19" s="15"/>
      <c r="II19" s="15"/>
    </row>
    <row r="20" spans="1:243" s="14" customFormat="1" ht="36.75" customHeight="1">
      <c r="A20" s="66">
        <v>1.07</v>
      </c>
      <c r="B20" s="17" t="s">
        <v>67</v>
      </c>
      <c r="C20" s="18" t="s">
        <v>49</v>
      </c>
      <c r="D20" s="18">
        <v>12.66</v>
      </c>
      <c r="E20" s="19" t="s">
        <v>177</v>
      </c>
      <c r="F20" s="20">
        <v>251.51</v>
      </c>
      <c r="G20" s="21"/>
      <c r="H20" s="21"/>
      <c r="I20" s="22" t="s">
        <v>33</v>
      </c>
      <c r="J20" s="23">
        <f aca="true" t="shared" si="0" ref="J20:J77">IF(I20="Less(-)",-1,1)</f>
        <v>1</v>
      </c>
      <c r="K20" s="21" t="s">
        <v>34</v>
      </c>
      <c r="L20" s="21" t="s">
        <v>4</v>
      </c>
      <c r="M20" s="24"/>
      <c r="N20" s="21"/>
      <c r="O20" s="21"/>
      <c r="P20" s="25"/>
      <c r="Q20" s="21"/>
      <c r="R20" s="21"/>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6">
        <f aca="true" t="shared" si="1" ref="BA20:BA77">ROUND(total_amount_ba($B$2,$D$2,D20,F20,J20,K20,M20),0)</f>
        <v>3184</v>
      </c>
      <c r="BB20" s="27">
        <f aca="true" t="shared" si="2" ref="BB20:BB77">BA20+SUM(N20:AZ20)</f>
        <v>3184</v>
      </c>
      <c r="BC20" s="28" t="str">
        <f aca="true" t="shared" si="3" ref="BC20:BC77">SpellNumber(L20,BB20)</f>
        <v>INR  Three Thousand One Hundred &amp; Eighty Four  Only</v>
      </c>
      <c r="IA20" s="14">
        <v>1.07</v>
      </c>
      <c r="IB20" s="16" t="s">
        <v>67</v>
      </c>
      <c r="IC20" s="14" t="s">
        <v>49</v>
      </c>
      <c r="ID20" s="14">
        <v>12.66</v>
      </c>
      <c r="IE20" s="15" t="s">
        <v>177</v>
      </c>
      <c r="IF20" s="15"/>
      <c r="IG20" s="15"/>
      <c r="IH20" s="15"/>
      <c r="II20" s="15"/>
    </row>
    <row r="21" spans="1:243" s="14" customFormat="1" ht="69.75" customHeight="1">
      <c r="A21" s="63">
        <v>1.08</v>
      </c>
      <c r="B21" s="17" t="s">
        <v>68</v>
      </c>
      <c r="C21" s="18" t="s">
        <v>46</v>
      </c>
      <c r="D21" s="18">
        <v>4.04</v>
      </c>
      <c r="E21" s="19" t="s">
        <v>177</v>
      </c>
      <c r="F21" s="20">
        <v>222.67</v>
      </c>
      <c r="G21" s="21"/>
      <c r="H21" s="21"/>
      <c r="I21" s="22" t="s">
        <v>33</v>
      </c>
      <c r="J21" s="23">
        <f t="shared" si="0"/>
        <v>1</v>
      </c>
      <c r="K21" s="21" t="s">
        <v>34</v>
      </c>
      <c r="L21" s="21" t="s">
        <v>4</v>
      </c>
      <c r="M21" s="24"/>
      <c r="N21" s="21"/>
      <c r="O21" s="21"/>
      <c r="P21" s="25"/>
      <c r="Q21" s="21"/>
      <c r="R21" s="21"/>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6">
        <f t="shared" si="1"/>
        <v>900</v>
      </c>
      <c r="BB21" s="27">
        <f t="shared" si="2"/>
        <v>900</v>
      </c>
      <c r="BC21" s="28" t="str">
        <f t="shared" si="3"/>
        <v>INR  Nine Hundred    Only</v>
      </c>
      <c r="IA21" s="14">
        <v>1.08</v>
      </c>
      <c r="IB21" s="16" t="s">
        <v>68</v>
      </c>
      <c r="IC21" s="14" t="s">
        <v>46</v>
      </c>
      <c r="ID21" s="14">
        <v>4.04</v>
      </c>
      <c r="IE21" s="15" t="s">
        <v>177</v>
      </c>
      <c r="IF21" s="15"/>
      <c r="IG21" s="15"/>
      <c r="IH21" s="15"/>
      <c r="II21" s="15"/>
    </row>
    <row r="22" spans="1:243" s="14" customFormat="1" ht="98.25" customHeight="1">
      <c r="A22" s="66">
        <v>1.09</v>
      </c>
      <c r="B22" s="17" t="s">
        <v>69</v>
      </c>
      <c r="C22" s="18" t="s">
        <v>50</v>
      </c>
      <c r="D22" s="78"/>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80"/>
      <c r="IA22" s="14">
        <v>1.09</v>
      </c>
      <c r="IB22" s="16" t="s">
        <v>69</v>
      </c>
      <c r="IC22" s="14" t="s">
        <v>50</v>
      </c>
      <c r="IE22" s="15"/>
      <c r="IF22" s="15"/>
      <c r="IG22" s="15"/>
      <c r="IH22" s="15"/>
      <c r="II22" s="15"/>
    </row>
    <row r="23" spans="1:243" s="14" customFormat="1" ht="32.25" customHeight="1">
      <c r="A23" s="63">
        <v>1.1</v>
      </c>
      <c r="B23" s="17" t="s">
        <v>70</v>
      </c>
      <c r="C23" s="18" t="s">
        <v>60</v>
      </c>
      <c r="D23" s="18">
        <v>33</v>
      </c>
      <c r="E23" s="19" t="s">
        <v>178</v>
      </c>
      <c r="F23" s="20">
        <v>78.83</v>
      </c>
      <c r="G23" s="21"/>
      <c r="H23" s="21"/>
      <c r="I23" s="22" t="s">
        <v>33</v>
      </c>
      <c r="J23" s="23">
        <f t="shared" si="0"/>
        <v>1</v>
      </c>
      <c r="K23" s="21" t="s">
        <v>34</v>
      </c>
      <c r="L23" s="21" t="s">
        <v>4</v>
      </c>
      <c r="M23" s="24"/>
      <c r="N23" s="21"/>
      <c r="O23" s="21"/>
      <c r="P23" s="25"/>
      <c r="Q23" s="21"/>
      <c r="R23" s="21"/>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6">
        <f t="shared" si="1"/>
        <v>2601</v>
      </c>
      <c r="BB23" s="27">
        <f t="shared" si="2"/>
        <v>2601</v>
      </c>
      <c r="BC23" s="28" t="str">
        <f t="shared" si="3"/>
        <v>INR  Two Thousand Six Hundred &amp; One  Only</v>
      </c>
      <c r="IA23" s="14">
        <v>1.1</v>
      </c>
      <c r="IB23" s="16" t="s">
        <v>70</v>
      </c>
      <c r="IC23" s="14" t="s">
        <v>60</v>
      </c>
      <c r="ID23" s="14">
        <v>33</v>
      </c>
      <c r="IE23" s="15" t="s">
        <v>178</v>
      </c>
      <c r="IF23" s="15"/>
      <c r="IG23" s="15"/>
      <c r="IH23" s="15"/>
      <c r="II23" s="15"/>
    </row>
    <row r="24" spans="1:243" s="14" customFormat="1" ht="78" customHeight="1">
      <c r="A24" s="66">
        <v>1.11</v>
      </c>
      <c r="B24" s="17" t="s">
        <v>71</v>
      </c>
      <c r="C24" s="18" t="s">
        <v>123</v>
      </c>
      <c r="D24" s="18">
        <v>108.49</v>
      </c>
      <c r="E24" s="19" t="s">
        <v>179</v>
      </c>
      <c r="F24" s="20">
        <v>12.71</v>
      </c>
      <c r="G24" s="21"/>
      <c r="H24" s="21"/>
      <c r="I24" s="22" t="s">
        <v>33</v>
      </c>
      <c r="J24" s="23">
        <f t="shared" si="0"/>
        <v>1</v>
      </c>
      <c r="K24" s="21" t="s">
        <v>34</v>
      </c>
      <c r="L24" s="21" t="s">
        <v>4</v>
      </c>
      <c r="M24" s="24"/>
      <c r="N24" s="21"/>
      <c r="O24" s="21"/>
      <c r="P24" s="25"/>
      <c r="Q24" s="21"/>
      <c r="R24" s="21"/>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6">
        <f t="shared" si="1"/>
        <v>1379</v>
      </c>
      <c r="BB24" s="27">
        <f t="shared" si="2"/>
        <v>1379</v>
      </c>
      <c r="BC24" s="28" t="str">
        <f t="shared" si="3"/>
        <v>INR  One Thousand Three Hundred &amp; Seventy Nine  Only</v>
      </c>
      <c r="IA24" s="14">
        <v>1.11</v>
      </c>
      <c r="IB24" s="16" t="s">
        <v>71</v>
      </c>
      <c r="IC24" s="14" t="s">
        <v>123</v>
      </c>
      <c r="ID24" s="14">
        <v>108.49</v>
      </c>
      <c r="IE24" s="15" t="s">
        <v>179</v>
      </c>
      <c r="IF24" s="15"/>
      <c r="IG24" s="15"/>
      <c r="IH24" s="15"/>
      <c r="II24" s="15"/>
    </row>
    <row r="25" spans="1:243" s="14" customFormat="1" ht="32.25" customHeight="1">
      <c r="A25" s="63">
        <v>1.12</v>
      </c>
      <c r="B25" s="17" t="s">
        <v>72</v>
      </c>
      <c r="C25" s="18" t="s">
        <v>124</v>
      </c>
      <c r="D25" s="78"/>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80"/>
      <c r="IA25" s="14">
        <v>1.12</v>
      </c>
      <c r="IB25" s="16" t="s">
        <v>72</v>
      </c>
      <c r="IC25" s="14" t="s">
        <v>124</v>
      </c>
      <c r="IE25" s="15"/>
      <c r="IF25" s="15"/>
      <c r="IG25" s="15"/>
      <c r="IH25" s="15"/>
      <c r="II25" s="15"/>
    </row>
    <row r="26" spans="1:243" s="14" customFormat="1" ht="52.5" customHeight="1">
      <c r="A26" s="66">
        <v>1.13</v>
      </c>
      <c r="B26" s="17" t="s">
        <v>73</v>
      </c>
      <c r="C26" s="18" t="s">
        <v>125</v>
      </c>
      <c r="D26" s="78"/>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80"/>
      <c r="IA26" s="14">
        <v>1.13</v>
      </c>
      <c r="IB26" s="16" t="s">
        <v>73</v>
      </c>
      <c r="IC26" s="14" t="s">
        <v>125</v>
      </c>
      <c r="IE26" s="15"/>
      <c r="IF26" s="15"/>
      <c r="IG26" s="15"/>
      <c r="IH26" s="15"/>
      <c r="II26" s="15"/>
    </row>
    <row r="27" spans="1:243" s="14" customFormat="1" ht="54" customHeight="1">
      <c r="A27" s="63">
        <v>1.14</v>
      </c>
      <c r="B27" s="17" t="s">
        <v>74</v>
      </c>
      <c r="C27" s="18" t="s">
        <v>126</v>
      </c>
      <c r="D27" s="18">
        <v>6.87</v>
      </c>
      <c r="E27" s="19" t="s">
        <v>177</v>
      </c>
      <c r="F27" s="20">
        <v>5305.26</v>
      </c>
      <c r="G27" s="21"/>
      <c r="H27" s="21"/>
      <c r="I27" s="22" t="s">
        <v>33</v>
      </c>
      <c r="J27" s="23">
        <f t="shared" si="0"/>
        <v>1</v>
      </c>
      <c r="K27" s="21" t="s">
        <v>34</v>
      </c>
      <c r="L27" s="21" t="s">
        <v>4</v>
      </c>
      <c r="M27" s="24"/>
      <c r="N27" s="21"/>
      <c r="O27" s="21"/>
      <c r="P27" s="25"/>
      <c r="Q27" s="21"/>
      <c r="R27" s="21"/>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6">
        <f t="shared" si="1"/>
        <v>36447</v>
      </c>
      <c r="BB27" s="27">
        <f t="shared" si="2"/>
        <v>36447</v>
      </c>
      <c r="BC27" s="28" t="str">
        <f t="shared" si="3"/>
        <v>INR  Thirty Six Thousand Four Hundred &amp; Forty Seven  Only</v>
      </c>
      <c r="IA27" s="14">
        <v>1.14</v>
      </c>
      <c r="IB27" s="16" t="s">
        <v>74</v>
      </c>
      <c r="IC27" s="14" t="s">
        <v>126</v>
      </c>
      <c r="ID27" s="14">
        <v>6.87</v>
      </c>
      <c r="IE27" s="15" t="s">
        <v>177</v>
      </c>
      <c r="IF27" s="15"/>
      <c r="IG27" s="15"/>
      <c r="IH27" s="15"/>
      <c r="II27" s="15"/>
    </row>
    <row r="28" spans="1:243" s="14" customFormat="1" ht="111" customHeight="1">
      <c r="A28" s="66">
        <v>1.15</v>
      </c>
      <c r="B28" s="17" t="s">
        <v>75</v>
      </c>
      <c r="C28" s="18" t="s">
        <v>127</v>
      </c>
      <c r="D28" s="78"/>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0"/>
      <c r="IA28" s="14">
        <v>1.15</v>
      </c>
      <c r="IB28" s="16" t="s">
        <v>75</v>
      </c>
      <c r="IC28" s="14" t="s">
        <v>127</v>
      </c>
      <c r="IE28" s="15"/>
      <c r="IF28" s="15"/>
      <c r="IG28" s="15"/>
      <c r="IH28" s="15"/>
      <c r="II28" s="15"/>
    </row>
    <row r="29" spans="1:243" s="14" customFormat="1" ht="32.25" customHeight="1">
      <c r="A29" s="63">
        <v>1.16</v>
      </c>
      <c r="B29" s="17" t="s">
        <v>76</v>
      </c>
      <c r="C29" s="18" t="s">
        <v>128</v>
      </c>
      <c r="D29" s="18">
        <v>1</v>
      </c>
      <c r="E29" s="19" t="s">
        <v>177</v>
      </c>
      <c r="F29" s="20">
        <v>8220.25</v>
      </c>
      <c r="G29" s="21"/>
      <c r="H29" s="21"/>
      <c r="I29" s="22" t="s">
        <v>33</v>
      </c>
      <c r="J29" s="23">
        <f t="shared" si="0"/>
        <v>1</v>
      </c>
      <c r="K29" s="21" t="s">
        <v>34</v>
      </c>
      <c r="L29" s="21" t="s">
        <v>4</v>
      </c>
      <c r="M29" s="24"/>
      <c r="N29" s="21"/>
      <c r="O29" s="21"/>
      <c r="P29" s="25"/>
      <c r="Q29" s="21"/>
      <c r="R29" s="21"/>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6">
        <f t="shared" si="1"/>
        <v>8220</v>
      </c>
      <c r="BB29" s="27">
        <f t="shared" si="2"/>
        <v>8220</v>
      </c>
      <c r="BC29" s="28" t="str">
        <f t="shared" si="3"/>
        <v>INR  Eight Thousand Two Hundred &amp; Twenty  Only</v>
      </c>
      <c r="IA29" s="14">
        <v>1.16</v>
      </c>
      <c r="IB29" s="16" t="s">
        <v>76</v>
      </c>
      <c r="IC29" s="14" t="s">
        <v>128</v>
      </c>
      <c r="ID29" s="14">
        <v>1</v>
      </c>
      <c r="IE29" s="15" t="s">
        <v>177</v>
      </c>
      <c r="IF29" s="15"/>
      <c r="IG29" s="15"/>
      <c r="IH29" s="15"/>
      <c r="II29" s="15"/>
    </row>
    <row r="30" spans="1:243" s="14" customFormat="1" ht="32.25" customHeight="1">
      <c r="A30" s="66">
        <v>1.17</v>
      </c>
      <c r="B30" s="17" t="s">
        <v>77</v>
      </c>
      <c r="C30" s="18" t="s">
        <v>129</v>
      </c>
      <c r="D30" s="18">
        <v>8.09</v>
      </c>
      <c r="E30" s="19" t="s">
        <v>179</v>
      </c>
      <c r="F30" s="20">
        <v>325.16</v>
      </c>
      <c r="G30" s="21"/>
      <c r="H30" s="21"/>
      <c r="I30" s="22" t="s">
        <v>33</v>
      </c>
      <c r="J30" s="23">
        <f t="shared" si="0"/>
        <v>1</v>
      </c>
      <c r="K30" s="21" t="s">
        <v>34</v>
      </c>
      <c r="L30" s="21" t="s">
        <v>4</v>
      </c>
      <c r="M30" s="24"/>
      <c r="N30" s="21"/>
      <c r="O30" s="21"/>
      <c r="P30" s="25"/>
      <c r="Q30" s="21"/>
      <c r="R30" s="21"/>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6">
        <f t="shared" si="1"/>
        <v>2631</v>
      </c>
      <c r="BB30" s="27">
        <f t="shared" si="2"/>
        <v>2631</v>
      </c>
      <c r="BC30" s="28" t="str">
        <f t="shared" si="3"/>
        <v>INR  Two Thousand Six Hundred &amp; Thirty One  Only</v>
      </c>
      <c r="IA30" s="14">
        <v>1.17</v>
      </c>
      <c r="IB30" s="16" t="s">
        <v>77</v>
      </c>
      <c r="IC30" s="14" t="s">
        <v>129</v>
      </c>
      <c r="ID30" s="14">
        <v>8.09</v>
      </c>
      <c r="IE30" s="15" t="s">
        <v>179</v>
      </c>
      <c r="IF30" s="15"/>
      <c r="IG30" s="15"/>
      <c r="IH30" s="15"/>
      <c r="II30" s="15"/>
    </row>
    <row r="31" spans="1:243" s="14" customFormat="1" ht="54.75" customHeight="1">
      <c r="A31" s="63">
        <v>1.18</v>
      </c>
      <c r="B31" s="17" t="s">
        <v>78</v>
      </c>
      <c r="C31" s="18" t="s">
        <v>130</v>
      </c>
      <c r="D31" s="18">
        <v>2</v>
      </c>
      <c r="E31" s="19" t="s">
        <v>180</v>
      </c>
      <c r="F31" s="20">
        <v>50.11</v>
      </c>
      <c r="G31" s="21"/>
      <c r="H31" s="21"/>
      <c r="I31" s="22" t="s">
        <v>33</v>
      </c>
      <c r="J31" s="23">
        <f t="shared" si="0"/>
        <v>1</v>
      </c>
      <c r="K31" s="21" t="s">
        <v>34</v>
      </c>
      <c r="L31" s="21" t="s">
        <v>4</v>
      </c>
      <c r="M31" s="24"/>
      <c r="N31" s="21"/>
      <c r="O31" s="21"/>
      <c r="P31" s="25"/>
      <c r="Q31" s="21"/>
      <c r="R31" s="21"/>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6">
        <f t="shared" si="1"/>
        <v>100</v>
      </c>
      <c r="BB31" s="27">
        <f t="shared" si="2"/>
        <v>100</v>
      </c>
      <c r="BC31" s="28" t="str">
        <f t="shared" si="3"/>
        <v>INR  One Hundred    Only</v>
      </c>
      <c r="IA31" s="14">
        <v>1.18</v>
      </c>
      <c r="IB31" s="16" t="s">
        <v>78</v>
      </c>
      <c r="IC31" s="14" t="s">
        <v>130</v>
      </c>
      <c r="ID31" s="14">
        <v>2</v>
      </c>
      <c r="IE31" s="71" t="s">
        <v>180</v>
      </c>
      <c r="IF31" s="15"/>
      <c r="IG31" s="15"/>
      <c r="IH31" s="15"/>
      <c r="II31" s="15"/>
    </row>
    <row r="32" spans="1:243" s="14" customFormat="1" ht="48" customHeight="1">
      <c r="A32" s="66">
        <v>1.19</v>
      </c>
      <c r="B32" s="17" t="s">
        <v>79</v>
      </c>
      <c r="C32" s="18" t="s">
        <v>131</v>
      </c>
      <c r="D32" s="18">
        <v>8.09</v>
      </c>
      <c r="E32" s="19" t="s">
        <v>179</v>
      </c>
      <c r="F32" s="20">
        <v>99.82</v>
      </c>
      <c r="G32" s="21"/>
      <c r="H32" s="21"/>
      <c r="I32" s="22" t="s">
        <v>33</v>
      </c>
      <c r="J32" s="23">
        <f t="shared" si="0"/>
        <v>1</v>
      </c>
      <c r="K32" s="21" t="s">
        <v>34</v>
      </c>
      <c r="L32" s="21" t="s">
        <v>4</v>
      </c>
      <c r="M32" s="24"/>
      <c r="N32" s="21"/>
      <c r="O32" s="21"/>
      <c r="P32" s="25"/>
      <c r="Q32" s="21"/>
      <c r="R32" s="21"/>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6">
        <f t="shared" si="1"/>
        <v>808</v>
      </c>
      <c r="BB32" s="27">
        <f t="shared" si="2"/>
        <v>808</v>
      </c>
      <c r="BC32" s="28" t="str">
        <f t="shared" si="3"/>
        <v>INR  Eight Hundred &amp; Eight  Only</v>
      </c>
      <c r="IA32" s="14">
        <v>1.19</v>
      </c>
      <c r="IB32" s="16" t="s">
        <v>79</v>
      </c>
      <c r="IC32" s="14" t="s">
        <v>131</v>
      </c>
      <c r="ID32" s="14">
        <v>8.09</v>
      </c>
      <c r="IE32" s="15" t="s">
        <v>179</v>
      </c>
      <c r="IF32" s="15"/>
      <c r="IG32" s="15"/>
      <c r="IH32" s="15"/>
      <c r="II32" s="15"/>
    </row>
    <row r="33" spans="1:243" s="14" customFormat="1" ht="24.75" customHeight="1">
      <c r="A33" s="63">
        <v>1.2</v>
      </c>
      <c r="B33" s="17" t="s">
        <v>80</v>
      </c>
      <c r="C33" s="18" t="s">
        <v>132</v>
      </c>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80"/>
      <c r="IA33" s="14">
        <v>1.2</v>
      </c>
      <c r="IB33" s="16" t="s">
        <v>80</v>
      </c>
      <c r="IC33" s="14" t="s">
        <v>132</v>
      </c>
      <c r="IE33" s="15"/>
      <c r="IF33" s="15"/>
      <c r="IG33" s="15"/>
      <c r="IH33" s="15"/>
      <c r="II33" s="15"/>
    </row>
    <row r="34" spans="1:243" s="14" customFormat="1" ht="155.25" customHeight="1">
      <c r="A34" s="66">
        <v>1.21</v>
      </c>
      <c r="B34" s="17" t="s">
        <v>81</v>
      </c>
      <c r="C34" s="18" t="s">
        <v>133</v>
      </c>
      <c r="D34" s="18">
        <v>2.8</v>
      </c>
      <c r="E34" s="19" t="s">
        <v>177</v>
      </c>
      <c r="F34" s="20">
        <v>9398.77</v>
      </c>
      <c r="G34" s="21"/>
      <c r="H34" s="21"/>
      <c r="I34" s="22" t="s">
        <v>33</v>
      </c>
      <c r="J34" s="23">
        <f t="shared" si="0"/>
        <v>1</v>
      </c>
      <c r="K34" s="21" t="s">
        <v>34</v>
      </c>
      <c r="L34" s="21" t="s">
        <v>4</v>
      </c>
      <c r="M34" s="24"/>
      <c r="N34" s="21"/>
      <c r="O34" s="21"/>
      <c r="P34" s="25"/>
      <c r="Q34" s="21"/>
      <c r="R34" s="21"/>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6">
        <f t="shared" si="1"/>
        <v>26317</v>
      </c>
      <c r="BB34" s="27">
        <f t="shared" si="2"/>
        <v>26317</v>
      </c>
      <c r="BC34" s="28" t="str">
        <f t="shared" si="3"/>
        <v>INR  Twenty Six Thousand Three Hundred &amp; Seventeen  Only</v>
      </c>
      <c r="IA34" s="14">
        <v>1.21</v>
      </c>
      <c r="IB34" s="16" t="s">
        <v>81</v>
      </c>
      <c r="IC34" s="14" t="s">
        <v>133</v>
      </c>
      <c r="ID34" s="14">
        <v>2.8</v>
      </c>
      <c r="IE34" s="15" t="s">
        <v>177</v>
      </c>
      <c r="IF34" s="15"/>
      <c r="IG34" s="15"/>
      <c r="IH34" s="15"/>
      <c r="II34" s="15"/>
    </row>
    <row r="35" spans="1:243" s="14" customFormat="1" ht="38.25" customHeight="1">
      <c r="A35" s="63">
        <v>1.22</v>
      </c>
      <c r="B35" s="17" t="s">
        <v>82</v>
      </c>
      <c r="C35" s="18" t="s">
        <v>134</v>
      </c>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80"/>
      <c r="IA35" s="14">
        <v>1.22</v>
      </c>
      <c r="IB35" s="16" t="s">
        <v>82</v>
      </c>
      <c r="IC35" s="14" t="s">
        <v>134</v>
      </c>
      <c r="IE35" s="15"/>
      <c r="IF35" s="15"/>
      <c r="IG35" s="15"/>
      <c r="IH35" s="15"/>
      <c r="II35" s="15"/>
    </row>
    <row r="36" spans="1:243" s="14" customFormat="1" ht="32.25" customHeight="1">
      <c r="A36" s="66">
        <v>1.23</v>
      </c>
      <c r="B36" s="17" t="s">
        <v>83</v>
      </c>
      <c r="C36" s="18" t="s">
        <v>135</v>
      </c>
      <c r="D36" s="18">
        <v>12.72</v>
      </c>
      <c r="E36" s="19" t="s">
        <v>179</v>
      </c>
      <c r="F36" s="20">
        <v>672.12</v>
      </c>
      <c r="G36" s="21"/>
      <c r="H36" s="21"/>
      <c r="I36" s="22" t="s">
        <v>33</v>
      </c>
      <c r="J36" s="23">
        <f t="shared" si="0"/>
        <v>1</v>
      </c>
      <c r="K36" s="21" t="s">
        <v>34</v>
      </c>
      <c r="L36" s="21" t="s">
        <v>4</v>
      </c>
      <c r="M36" s="24"/>
      <c r="N36" s="21"/>
      <c r="O36" s="21"/>
      <c r="P36" s="25"/>
      <c r="Q36" s="21"/>
      <c r="R36" s="21"/>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6">
        <f t="shared" si="1"/>
        <v>8549</v>
      </c>
      <c r="BB36" s="27">
        <f t="shared" si="2"/>
        <v>8549</v>
      </c>
      <c r="BC36" s="28" t="str">
        <f t="shared" si="3"/>
        <v>INR  Eight Thousand Five Hundred &amp; Forty Nine  Only</v>
      </c>
      <c r="IA36" s="14">
        <v>1.23</v>
      </c>
      <c r="IB36" s="16" t="s">
        <v>83</v>
      </c>
      <c r="IC36" s="14" t="s">
        <v>135</v>
      </c>
      <c r="ID36" s="14">
        <v>12.72</v>
      </c>
      <c r="IE36" s="15" t="s">
        <v>179</v>
      </c>
      <c r="IF36" s="15"/>
      <c r="IG36" s="15"/>
      <c r="IH36" s="15"/>
      <c r="II36" s="15"/>
    </row>
    <row r="37" spans="1:243" s="14" customFormat="1" ht="32.25" customHeight="1">
      <c r="A37" s="63">
        <v>1.24</v>
      </c>
      <c r="B37" s="17" t="s">
        <v>84</v>
      </c>
      <c r="C37" s="18" t="s">
        <v>136</v>
      </c>
      <c r="D37" s="18">
        <v>10.6</v>
      </c>
      <c r="E37" s="19" t="s">
        <v>179</v>
      </c>
      <c r="F37" s="20">
        <v>533.41</v>
      </c>
      <c r="G37" s="21"/>
      <c r="H37" s="21"/>
      <c r="I37" s="22" t="s">
        <v>33</v>
      </c>
      <c r="J37" s="23">
        <f t="shared" si="0"/>
        <v>1</v>
      </c>
      <c r="K37" s="21" t="s">
        <v>34</v>
      </c>
      <c r="L37" s="21" t="s">
        <v>4</v>
      </c>
      <c r="M37" s="24"/>
      <c r="N37" s="21"/>
      <c r="O37" s="21"/>
      <c r="P37" s="25"/>
      <c r="Q37" s="21"/>
      <c r="R37" s="21"/>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6">
        <f t="shared" si="1"/>
        <v>5654</v>
      </c>
      <c r="BB37" s="27">
        <f t="shared" si="2"/>
        <v>5654</v>
      </c>
      <c r="BC37" s="28" t="str">
        <f t="shared" si="3"/>
        <v>INR  Five Thousand Six Hundred &amp; Fifty Four  Only</v>
      </c>
      <c r="IA37" s="14">
        <v>1.24</v>
      </c>
      <c r="IB37" s="16" t="s">
        <v>84</v>
      </c>
      <c r="IC37" s="14" t="s">
        <v>136</v>
      </c>
      <c r="ID37" s="14">
        <v>10.6</v>
      </c>
      <c r="IE37" s="15" t="s">
        <v>179</v>
      </c>
      <c r="IF37" s="15"/>
      <c r="IG37" s="15"/>
      <c r="IH37" s="15"/>
      <c r="II37" s="15"/>
    </row>
    <row r="38" spans="1:243" s="14" customFormat="1" ht="32.25" customHeight="1">
      <c r="A38" s="66">
        <v>1.25</v>
      </c>
      <c r="B38" s="17" t="s">
        <v>85</v>
      </c>
      <c r="C38" s="18" t="s">
        <v>137</v>
      </c>
      <c r="D38" s="18">
        <v>10.85</v>
      </c>
      <c r="E38" s="19" t="s">
        <v>179</v>
      </c>
      <c r="F38" s="20">
        <v>270.01</v>
      </c>
      <c r="G38" s="21"/>
      <c r="H38" s="21"/>
      <c r="I38" s="22" t="s">
        <v>33</v>
      </c>
      <c r="J38" s="23">
        <f t="shared" si="0"/>
        <v>1</v>
      </c>
      <c r="K38" s="21" t="s">
        <v>34</v>
      </c>
      <c r="L38" s="21" t="s">
        <v>4</v>
      </c>
      <c r="M38" s="24"/>
      <c r="N38" s="21"/>
      <c r="O38" s="21"/>
      <c r="P38" s="25"/>
      <c r="Q38" s="21"/>
      <c r="R38" s="21"/>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6">
        <f t="shared" si="1"/>
        <v>2930</v>
      </c>
      <c r="BB38" s="27">
        <f t="shared" si="2"/>
        <v>2930</v>
      </c>
      <c r="BC38" s="28" t="str">
        <f t="shared" si="3"/>
        <v>INR  Two Thousand Nine Hundred &amp; Thirty  Only</v>
      </c>
      <c r="IA38" s="14">
        <v>1.25</v>
      </c>
      <c r="IB38" s="16" t="s">
        <v>85</v>
      </c>
      <c r="IC38" s="14" t="s">
        <v>137</v>
      </c>
      <c r="ID38" s="14">
        <v>10.85</v>
      </c>
      <c r="IE38" s="15" t="s">
        <v>179</v>
      </c>
      <c r="IF38" s="15"/>
      <c r="IG38" s="15"/>
      <c r="IH38" s="15"/>
      <c r="II38" s="15"/>
    </row>
    <row r="39" spans="1:243" s="14" customFormat="1" ht="32.25" customHeight="1">
      <c r="A39" s="63">
        <v>1.26</v>
      </c>
      <c r="B39" s="17" t="s">
        <v>86</v>
      </c>
      <c r="C39" s="18" t="s">
        <v>138</v>
      </c>
      <c r="D39" s="78"/>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80"/>
      <c r="IA39" s="14">
        <v>1.26</v>
      </c>
      <c r="IB39" s="16" t="s">
        <v>86</v>
      </c>
      <c r="IC39" s="14" t="s">
        <v>138</v>
      </c>
      <c r="IE39" s="15"/>
      <c r="IF39" s="15"/>
      <c r="IG39" s="15"/>
      <c r="IH39" s="15"/>
      <c r="II39" s="15"/>
    </row>
    <row r="40" spans="1:243" s="14" customFormat="1" ht="32.25" customHeight="1">
      <c r="A40" s="66">
        <v>1.27</v>
      </c>
      <c r="B40" s="17" t="s">
        <v>87</v>
      </c>
      <c r="C40" s="18" t="s">
        <v>139</v>
      </c>
      <c r="D40" s="18">
        <v>45.72</v>
      </c>
      <c r="E40" s="19" t="s">
        <v>181</v>
      </c>
      <c r="F40" s="20">
        <v>159.49</v>
      </c>
      <c r="G40" s="21"/>
      <c r="H40" s="21"/>
      <c r="I40" s="22" t="s">
        <v>33</v>
      </c>
      <c r="J40" s="23">
        <f t="shared" si="0"/>
        <v>1</v>
      </c>
      <c r="K40" s="21" t="s">
        <v>34</v>
      </c>
      <c r="L40" s="21" t="s">
        <v>4</v>
      </c>
      <c r="M40" s="24"/>
      <c r="N40" s="21"/>
      <c r="O40" s="21"/>
      <c r="P40" s="25"/>
      <c r="Q40" s="21"/>
      <c r="R40" s="21"/>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6">
        <f t="shared" si="1"/>
        <v>7292</v>
      </c>
      <c r="BB40" s="27">
        <f t="shared" si="2"/>
        <v>7292</v>
      </c>
      <c r="BC40" s="28" t="str">
        <f t="shared" si="3"/>
        <v>INR  Seven Thousand Two Hundred &amp; Ninety Two  Only</v>
      </c>
      <c r="IA40" s="14">
        <v>1.27</v>
      </c>
      <c r="IB40" s="16" t="s">
        <v>87</v>
      </c>
      <c r="IC40" s="14" t="s">
        <v>139</v>
      </c>
      <c r="ID40" s="14">
        <v>45.72</v>
      </c>
      <c r="IE40" s="15" t="s">
        <v>181</v>
      </c>
      <c r="IF40" s="15"/>
      <c r="IG40" s="15"/>
      <c r="IH40" s="15"/>
      <c r="II40" s="15"/>
    </row>
    <row r="41" spans="1:243" s="14" customFormat="1" ht="54" customHeight="1">
      <c r="A41" s="63">
        <v>1.28</v>
      </c>
      <c r="B41" s="17" t="s">
        <v>88</v>
      </c>
      <c r="C41" s="18" t="s">
        <v>140</v>
      </c>
      <c r="D41" s="78"/>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80"/>
      <c r="IA41" s="14">
        <v>1.28</v>
      </c>
      <c r="IB41" s="16" t="s">
        <v>88</v>
      </c>
      <c r="IC41" s="14" t="s">
        <v>140</v>
      </c>
      <c r="IE41" s="15"/>
      <c r="IF41" s="15"/>
      <c r="IG41" s="15"/>
      <c r="IH41" s="15"/>
      <c r="II41" s="15"/>
    </row>
    <row r="42" spans="1:243" s="14" customFormat="1" ht="33.75" customHeight="1">
      <c r="A42" s="66">
        <v>1.29</v>
      </c>
      <c r="B42" s="17" t="s">
        <v>89</v>
      </c>
      <c r="C42" s="18" t="s">
        <v>141</v>
      </c>
      <c r="D42" s="18">
        <v>160</v>
      </c>
      <c r="E42" s="19" t="s">
        <v>182</v>
      </c>
      <c r="F42" s="20">
        <v>78.61</v>
      </c>
      <c r="G42" s="21"/>
      <c r="H42" s="21"/>
      <c r="I42" s="22" t="s">
        <v>33</v>
      </c>
      <c r="J42" s="23">
        <f t="shared" si="0"/>
        <v>1</v>
      </c>
      <c r="K42" s="21" t="s">
        <v>34</v>
      </c>
      <c r="L42" s="21" t="s">
        <v>4</v>
      </c>
      <c r="M42" s="24"/>
      <c r="N42" s="21"/>
      <c r="O42" s="21"/>
      <c r="P42" s="25"/>
      <c r="Q42" s="21"/>
      <c r="R42" s="21"/>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6">
        <f t="shared" si="1"/>
        <v>12578</v>
      </c>
      <c r="BB42" s="27">
        <f t="shared" si="2"/>
        <v>12578</v>
      </c>
      <c r="BC42" s="28" t="str">
        <f t="shared" si="3"/>
        <v>INR  Twelve Thousand Five Hundred &amp; Seventy Eight  Only</v>
      </c>
      <c r="IA42" s="14">
        <v>1.29</v>
      </c>
      <c r="IB42" s="16" t="s">
        <v>89</v>
      </c>
      <c r="IC42" s="14" t="s">
        <v>141</v>
      </c>
      <c r="ID42" s="14">
        <v>160</v>
      </c>
      <c r="IE42" s="15" t="s">
        <v>182</v>
      </c>
      <c r="IF42" s="15"/>
      <c r="IG42" s="15"/>
      <c r="IH42" s="15"/>
      <c r="II42" s="15"/>
    </row>
    <row r="43" spans="1:243" s="14" customFormat="1" ht="33.75" customHeight="1">
      <c r="A43" s="63">
        <v>1.3</v>
      </c>
      <c r="B43" s="17" t="s">
        <v>90</v>
      </c>
      <c r="C43" s="18" t="s">
        <v>142</v>
      </c>
      <c r="D43" s="18">
        <v>22.4</v>
      </c>
      <c r="E43" s="19" t="s">
        <v>181</v>
      </c>
      <c r="F43" s="20">
        <v>56.73</v>
      </c>
      <c r="G43" s="21"/>
      <c r="H43" s="21"/>
      <c r="I43" s="22" t="s">
        <v>33</v>
      </c>
      <c r="J43" s="23">
        <f t="shared" si="0"/>
        <v>1</v>
      </c>
      <c r="K43" s="21" t="s">
        <v>34</v>
      </c>
      <c r="L43" s="21" t="s">
        <v>4</v>
      </c>
      <c r="M43" s="24"/>
      <c r="N43" s="21"/>
      <c r="O43" s="21"/>
      <c r="P43" s="25"/>
      <c r="Q43" s="21"/>
      <c r="R43" s="21"/>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6">
        <f t="shared" si="1"/>
        <v>1271</v>
      </c>
      <c r="BB43" s="27">
        <f t="shared" si="2"/>
        <v>1271</v>
      </c>
      <c r="BC43" s="28" t="str">
        <f t="shared" si="3"/>
        <v>INR  One Thousand Two Hundred &amp; Seventy One  Only</v>
      </c>
      <c r="IA43" s="14">
        <v>1.3</v>
      </c>
      <c r="IB43" s="16" t="s">
        <v>90</v>
      </c>
      <c r="IC43" s="14" t="s">
        <v>142</v>
      </c>
      <c r="ID43" s="14">
        <v>22.4</v>
      </c>
      <c r="IE43" s="15" t="s">
        <v>181</v>
      </c>
      <c r="IF43" s="15"/>
      <c r="IG43" s="15"/>
      <c r="IH43" s="15"/>
      <c r="II43" s="15"/>
    </row>
    <row r="44" spans="1:243" s="14" customFormat="1" ht="21" customHeight="1">
      <c r="A44" s="66">
        <v>1.31</v>
      </c>
      <c r="B44" s="17" t="s">
        <v>91</v>
      </c>
      <c r="C44" s="18" t="s">
        <v>143</v>
      </c>
      <c r="D44" s="78"/>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80"/>
      <c r="IA44" s="14">
        <v>1.31</v>
      </c>
      <c r="IB44" s="16" t="s">
        <v>91</v>
      </c>
      <c r="IC44" s="14" t="s">
        <v>143</v>
      </c>
      <c r="IE44" s="15"/>
      <c r="IF44" s="15"/>
      <c r="IG44" s="15"/>
      <c r="IH44" s="15"/>
      <c r="II44" s="15"/>
    </row>
    <row r="45" spans="1:243" s="14" customFormat="1" ht="33.75" customHeight="1">
      <c r="A45" s="63">
        <v>1.32</v>
      </c>
      <c r="B45" s="17" t="s">
        <v>92</v>
      </c>
      <c r="C45" s="18" t="s">
        <v>144</v>
      </c>
      <c r="D45" s="78"/>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80"/>
      <c r="IA45" s="14">
        <v>1.32</v>
      </c>
      <c r="IB45" s="16" t="s">
        <v>92</v>
      </c>
      <c r="IC45" s="14" t="s">
        <v>144</v>
      </c>
      <c r="IE45" s="15"/>
      <c r="IF45" s="15"/>
      <c r="IG45" s="15"/>
      <c r="IH45" s="15"/>
      <c r="II45" s="15"/>
    </row>
    <row r="46" spans="1:243" s="14" customFormat="1" ht="33.75" customHeight="1">
      <c r="A46" s="66">
        <v>1.33</v>
      </c>
      <c r="B46" s="17" t="s">
        <v>93</v>
      </c>
      <c r="C46" s="18" t="s">
        <v>145</v>
      </c>
      <c r="D46" s="18">
        <v>9.01</v>
      </c>
      <c r="E46" s="19" t="s">
        <v>177</v>
      </c>
      <c r="F46" s="20">
        <v>5838.01</v>
      </c>
      <c r="G46" s="21"/>
      <c r="H46" s="21"/>
      <c r="I46" s="22" t="s">
        <v>33</v>
      </c>
      <c r="J46" s="23">
        <f t="shared" si="0"/>
        <v>1</v>
      </c>
      <c r="K46" s="21" t="s">
        <v>34</v>
      </c>
      <c r="L46" s="21" t="s">
        <v>4</v>
      </c>
      <c r="M46" s="24"/>
      <c r="N46" s="21"/>
      <c r="O46" s="21"/>
      <c r="P46" s="25"/>
      <c r="Q46" s="21"/>
      <c r="R46" s="21"/>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6">
        <f t="shared" si="1"/>
        <v>52600</v>
      </c>
      <c r="BB46" s="27">
        <f t="shared" si="2"/>
        <v>52600</v>
      </c>
      <c r="BC46" s="28" t="str">
        <f t="shared" si="3"/>
        <v>INR  Fifty Two Thousand Six Hundred    Only</v>
      </c>
      <c r="IA46" s="14">
        <v>1.33</v>
      </c>
      <c r="IB46" s="16" t="s">
        <v>93</v>
      </c>
      <c r="IC46" s="14" t="s">
        <v>145</v>
      </c>
      <c r="ID46" s="14">
        <v>9.01</v>
      </c>
      <c r="IE46" s="15" t="s">
        <v>177</v>
      </c>
      <c r="IF46" s="15"/>
      <c r="IG46" s="15"/>
      <c r="IH46" s="15"/>
      <c r="II46" s="15"/>
    </row>
    <row r="47" spans="1:243" s="14" customFormat="1" ht="33.75" customHeight="1">
      <c r="A47" s="63">
        <v>1.34</v>
      </c>
      <c r="B47" s="17" t="s">
        <v>94</v>
      </c>
      <c r="C47" s="18" t="s">
        <v>146</v>
      </c>
      <c r="D47" s="78"/>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80"/>
      <c r="IA47" s="14">
        <v>1.34</v>
      </c>
      <c r="IB47" s="16" t="s">
        <v>94</v>
      </c>
      <c r="IC47" s="14" t="s">
        <v>146</v>
      </c>
      <c r="IE47" s="15"/>
      <c r="IF47" s="15"/>
      <c r="IG47" s="15"/>
      <c r="IH47" s="15"/>
      <c r="II47" s="15"/>
    </row>
    <row r="48" spans="1:243" s="14" customFormat="1" ht="33.75" customHeight="1">
      <c r="A48" s="66">
        <v>1.35</v>
      </c>
      <c r="B48" s="17" t="s">
        <v>93</v>
      </c>
      <c r="C48" s="18" t="s">
        <v>147</v>
      </c>
      <c r="D48" s="18">
        <v>0.1</v>
      </c>
      <c r="E48" s="19" t="s">
        <v>177</v>
      </c>
      <c r="F48" s="20">
        <v>7267.3</v>
      </c>
      <c r="G48" s="21"/>
      <c r="H48" s="21"/>
      <c r="I48" s="22" t="s">
        <v>33</v>
      </c>
      <c r="J48" s="23">
        <f t="shared" si="0"/>
        <v>1</v>
      </c>
      <c r="K48" s="21" t="s">
        <v>34</v>
      </c>
      <c r="L48" s="21" t="s">
        <v>4</v>
      </c>
      <c r="M48" s="24"/>
      <c r="N48" s="21"/>
      <c r="O48" s="21"/>
      <c r="P48" s="25"/>
      <c r="Q48" s="21"/>
      <c r="R48" s="21"/>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6">
        <f t="shared" si="1"/>
        <v>727</v>
      </c>
      <c r="BB48" s="27">
        <f t="shared" si="2"/>
        <v>727</v>
      </c>
      <c r="BC48" s="28" t="str">
        <f t="shared" si="3"/>
        <v>INR  Seven Hundred &amp; Twenty Seven  Only</v>
      </c>
      <c r="IA48" s="14">
        <v>1.35</v>
      </c>
      <c r="IB48" s="16" t="s">
        <v>93</v>
      </c>
      <c r="IC48" s="14" t="s">
        <v>147</v>
      </c>
      <c r="ID48" s="14">
        <v>0.1</v>
      </c>
      <c r="IE48" s="15" t="s">
        <v>177</v>
      </c>
      <c r="IF48" s="15"/>
      <c r="IG48" s="15"/>
      <c r="IH48" s="15"/>
      <c r="II48" s="15"/>
    </row>
    <row r="49" spans="1:243" s="14" customFormat="1" ht="33.75" customHeight="1">
      <c r="A49" s="63">
        <v>1.36</v>
      </c>
      <c r="B49" s="17" t="s">
        <v>95</v>
      </c>
      <c r="C49" s="18" t="s">
        <v>148</v>
      </c>
      <c r="D49" s="78"/>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80"/>
      <c r="IA49" s="14">
        <v>1.36</v>
      </c>
      <c r="IB49" s="16" t="s">
        <v>95</v>
      </c>
      <c r="IC49" s="14" t="s">
        <v>148</v>
      </c>
      <c r="IE49" s="15"/>
      <c r="IF49" s="15"/>
      <c r="IG49" s="15"/>
      <c r="IH49" s="15"/>
      <c r="II49" s="15"/>
    </row>
    <row r="50" spans="1:243" s="14" customFormat="1" ht="33.75" customHeight="1">
      <c r="A50" s="66">
        <v>1.37</v>
      </c>
      <c r="B50" s="17" t="s">
        <v>96</v>
      </c>
      <c r="C50" s="18" t="s">
        <v>149</v>
      </c>
      <c r="D50" s="18">
        <v>5.4</v>
      </c>
      <c r="E50" s="19" t="s">
        <v>177</v>
      </c>
      <c r="F50" s="20">
        <v>7510.7</v>
      </c>
      <c r="G50" s="21"/>
      <c r="H50" s="21"/>
      <c r="I50" s="22" t="s">
        <v>33</v>
      </c>
      <c r="J50" s="23">
        <f t="shared" si="0"/>
        <v>1</v>
      </c>
      <c r="K50" s="21" t="s">
        <v>34</v>
      </c>
      <c r="L50" s="21" t="s">
        <v>4</v>
      </c>
      <c r="M50" s="24"/>
      <c r="N50" s="21"/>
      <c r="O50" s="21"/>
      <c r="P50" s="25"/>
      <c r="Q50" s="21"/>
      <c r="R50" s="21"/>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6">
        <f t="shared" si="1"/>
        <v>40558</v>
      </c>
      <c r="BB50" s="27">
        <f t="shared" si="2"/>
        <v>40558</v>
      </c>
      <c r="BC50" s="28" t="str">
        <f t="shared" si="3"/>
        <v>INR  Forty Thousand Five Hundred &amp; Fifty Eight  Only</v>
      </c>
      <c r="IA50" s="14">
        <v>1.37</v>
      </c>
      <c r="IB50" s="16" t="s">
        <v>96</v>
      </c>
      <c r="IC50" s="14" t="s">
        <v>149</v>
      </c>
      <c r="ID50" s="14">
        <v>5.4</v>
      </c>
      <c r="IE50" s="15" t="s">
        <v>177</v>
      </c>
      <c r="IF50" s="15"/>
      <c r="IG50" s="15"/>
      <c r="IH50" s="15"/>
      <c r="II50" s="15"/>
    </row>
    <row r="51" spans="1:243" s="14" customFormat="1" ht="33.75" customHeight="1">
      <c r="A51" s="63">
        <v>1.38</v>
      </c>
      <c r="B51" s="17" t="s">
        <v>97</v>
      </c>
      <c r="C51" s="18" t="s">
        <v>150</v>
      </c>
      <c r="D51" s="78"/>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80"/>
      <c r="IA51" s="14">
        <v>1.38</v>
      </c>
      <c r="IB51" s="16" t="s">
        <v>97</v>
      </c>
      <c r="IC51" s="14" t="s">
        <v>150</v>
      </c>
      <c r="IE51" s="15"/>
      <c r="IF51" s="15"/>
      <c r="IG51" s="15"/>
      <c r="IH51" s="15"/>
      <c r="II51" s="15"/>
    </row>
    <row r="52" spans="1:243" s="14" customFormat="1" ht="54" customHeight="1">
      <c r="A52" s="66">
        <v>1.39</v>
      </c>
      <c r="B52" s="17" t="s">
        <v>98</v>
      </c>
      <c r="C52" s="18" t="s">
        <v>151</v>
      </c>
      <c r="D52" s="78"/>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80"/>
      <c r="IA52" s="14">
        <v>1.39</v>
      </c>
      <c r="IB52" s="16" t="s">
        <v>98</v>
      </c>
      <c r="IC52" s="14" t="s">
        <v>151</v>
      </c>
      <c r="IE52" s="15"/>
      <c r="IF52" s="15"/>
      <c r="IG52" s="15"/>
      <c r="IH52" s="15"/>
      <c r="II52" s="15"/>
    </row>
    <row r="53" spans="1:243" s="14" customFormat="1" ht="33.75" customHeight="1">
      <c r="A53" s="63">
        <v>1.4</v>
      </c>
      <c r="B53" s="17" t="s">
        <v>99</v>
      </c>
      <c r="C53" s="18" t="s">
        <v>152</v>
      </c>
      <c r="D53" s="18">
        <v>1765.71</v>
      </c>
      <c r="E53" s="19" t="s">
        <v>182</v>
      </c>
      <c r="F53" s="20">
        <v>124.77</v>
      </c>
      <c r="G53" s="21"/>
      <c r="H53" s="21"/>
      <c r="I53" s="22" t="s">
        <v>33</v>
      </c>
      <c r="J53" s="23">
        <f t="shared" si="0"/>
        <v>1</v>
      </c>
      <c r="K53" s="21" t="s">
        <v>34</v>
      </c>
      <c r="L53" s="21" t="s">
        <v>4</v>
      </c>
      <c r="M53" s="24"/>
      <c r="N53" s="21"/>
      <c r="O53" s="21"/>
      <c r="P53" s="25"/>
      <c r="Q53" s="21"/>
      <c r="R53" s="21"/>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6">
        <f t="shared" si="1"/>
        <v>220308</v>
      </c>
      <c r="BB53" s="27">
        <f t="shared" si="2"/>
        <v>220308</v>
      </c>
      <c r="BC53" s="28" t="str">
        <f t="shared" si="3"/>
        <v>INR  Two Lakh Twenty Thousand Three Hundred &amp; Eight  Only</v>
      </c>
      <c r="IA53" s="14">
        <v>1.4</v>
      </c>
      <c r="IB53" s="16" t="s">
        <v>99</v>
      </c>
      <c r="IC53" s="14" t="s">
        <v>152</v>
      </c>
      <c r="ID53" s="14">
        <v>1765.71</v>
      </c>
      <c r="IE53" s="15" t="s">
        <v>182</v>
      </c>
      <c r="IF53" s="15"/>
      <c r="IG53" s="15"/>
      <c r="IH53" s="15"/>
      <c r="II53" s="15"/>
    </row>
    <row r="54" spans="1:243" s="14" customFormat="1" ht="33.75" customHeight="1">
      <c r="A54" s="66">
        <v>1.41</v>
      </c>
      <c r="B54" s="17" t="s">
        <v>100</v>
      </c>
      <c r="C54" s="18" t="s">
        <v>153</v>
      </c>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80"/>
      <c r="IA54" s="14">
        <v>1.41</v>
      </c>
      <c r="IB54" s="16" t="s">
        <v>100</v>
      </c>
      <c r="IC54" s="14" t="s">
        <v>153</v>
      </c>
      <c r="IE54" s="15"/>
      <c r="IF54" s="15"/>
      <c r="IG54" s="15"/>
      <c r="IH54" s="15"/>
      <c r="II54" s="15"/>
    </row>
    <row r="55" spans="1:243" s="14" customFormat="1" ht="33.75" customHeight="1">
      <c r="A55" s="63">
        <v>1.42</v>
      </c>
      <c r="B55" s="17" t="s">
        <v>101</v>
      </c>
      <c r="C55" s="18" t="s">
        <v>154</v>
      </c>
      <c r="D55" s="18">
        <v>0.59</v>
      </c>
      <c r="E55" s="19" t="s">
        <v>177</v>
      </c>
      <c r="F55" s="20">
        <v>6978.21</v>
      </c>
      <c r="G55" s="21"/>
      <c r="H55" s="21"/>
      <c r="I55" s="22" t="s">
        <v>33</v>
      </c>
      <c r="J55" s="23">
        <f t="shared" si="0"/>
        <v>1</v>
      </c>
      <c r="K55" s="21" t="s">
        <v>34</v>
      </c>
      <c r="L55" s="21" t="s">
        <v>4</v>
      </c>
      <c r="M55" s="24"/>
      <c r="N55" s="21"/>
      <c r="O55" s="21"/>
      <c r="P55" s="25"/>
      <c r="Q55" s="21"/>
      <c r="R55" s="21"/>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6">
        <f t="shared" si="1"/>
        <v>4117</v>
      </c>
      <c r="BB55" s="27">
        <f t="shared" si="2"/>
        <v>4117</v>
      </c>
      <c r="BC55" s="28" t="str">
        <f t="shared" si="3"/>
        <v>INR  Four Thousand One Hundred &amp; Seventeen  Only</v>
      </c>
      <c r="IA55" s="14">
        <v>1.42</v>
      </c>
      <c r="IB55" s="16" t="s">
        <v>101</v>
      </c>
      <c r="IC55" s="14" t="s">
        <v>154</v>
      </c>
      <c r="ID55" s="14">
        <v>0.59</v>
      </c>
      <c r="IE55" s="15" t="s">
        <v>177</v>
      </c>
      <c r="IF55" s="15"/>
      <c r="IG55" s="15"/>
      <c r="IH55" s="15"/>
      <c r="II55" s="15"/>
    </row>
    <row r="56" spans="1:243" s="14" customFormat="1" ht="33.75" customHeight="1">
      <c r="A56" s="66">
        <v>1.43</v>
      </c>
      <c r="B56" s="17" t="s">
        <v>102</v>
      </c>
      <c r="C56" s="18" t="s">
        <v>155</v>
      </c>
      <c r="D56" s="78"/>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0"/>
      <c r="IA56" s="14">
        <v>1.43</v>
      </c>
      <c r="IB56" s="16" t="s">
        <v>102</v>
      </c>
      <c r="IC56" s="14" t="s">
        <v>155</v>
      </c>
      <c r="IE56" s="15"/>
      <c r="IF56" s="15"/>
      <c r="IG56" s="15"/>
      <c r="IH56" s="15"/>
      <c r="II56" s="15"/>
    </row>
    <row r="57" spans="1:243" s="14" customFormat="1" ht="33.75" customHeight="1">
      <c r="A57" s="63">
        <v>1.44</v>
      </c>
      <c r="B57" s="17" t="s">
        <v>103</v>
      </c>
      <c r="C57" s="18" t="s">
        <v>156</v>
      </c>
      <c r="D57" s="78"/>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0"/>
      <c r="IA57" s="14">
        <v>1.44</v>
      </c>
      <c r="IB57" s="16" t="s">
        <v>103</v>
      </c>
      <c r="IC57" s="14" t="s">
        <v>156</v>
      </c>
      <c r="IE57" s="15"/>
      <c r="IF57" s="15"/>
      <c r="IG57" s="15"/>
      <c r="IH57" s="15"/>
      <c r="II57" s="15"/>
    </row>
    <row r="58" spans="1:243" s="14" customFormat="1" ht="33.75" customHeight="1">
      <c r="A58" s="66">
        <v>1.45</v>
      </c>
      <c r="B58" s="17" t="s">
        <v>104</v>
      </c>
      <c r="C58" s="18" t="s">
        <v>157</v>
      </c>
      <c r="D58" s="18">
        <v>24.05</v>
      </c>
      <c r="E58" s="19" t="s">
        <v>179</v>
      </c>
      <c r="F58" s="20">
        <v>258.09</v>
      </c>
      <c r="G58" s="21"/>
      <c r="H58" s="21"/>
      <c r="I58" s="22" t="s">
        <v>33</v>
      </c>
      <c r="J58" s="23">
        <f t="shared" si="0"/>
        <v>1</v>
      </c>
      <c r="K58" s="21" t="s">
        <v>34</v>
      </c>
      <c r="L58" s="21" t="s">
        <v>4</v>
      </c>
      <c r="M58" s="24"/>
      <c r="N58" s="21"/>
      <c r="O58" s="21"/>
      <c r="P58" s="25"/>
      <c r="Q58" s="21"/>
      <c r="R58" s="21"/>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6">
        <f t="shared" si="1"/>
        <v>6207</v>
      </c>
      <c r="BB58" s="27">
        <f t="shared" si="2"/>
        <v>6207</v>
      </c>
      <c r="BC58" s="28" t="str">
        <f t="shared" si="3"/>
        <v>INR  Six Thousand Two Hundred &amp; Seven  Only</v>
      </c>
      <c r="IA58" s="14">
        <v>1.45</v>
      </c>
      <c r="IB58" s="16" t="s">
        <v>104</v>
      </c>
      <c r="IC58" s="14" t="s">
        <v>157</v>
      </c>
      <c r="ID58" s="14">
        <v>24.05</v>
      </c>
      <c r="IE58" s="15" t="s">
        <v>179</v>
      </c>
      <c r="IF58" s="15"/>
      <c r="IG58" s="15"/>
      <c r="IH58" s="15"/>
      <c r="II58" s="15"/>
    </row>
    <row r="59" spans="1:243" s="14" customFormat="1" ht="33.75" customHeight="1">
      <c r="A59" s="63">
        <v>1.46</v>
      </c>
      <c r="B59" s="17" t="s">
        <v>105</v>
      </c>
      <c r="C59" s="18" t="s">
        <v>158</v>
      </c>
      <c r="D59" s="78"/>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0"/>
      <c r="IA59" s="14">
        <v>1.46</v>
      </c>
      <c r="IB59" s="16" t="s">
        <v>105</v>
      </c>
      <c r="IC59" s="14" t="s">
        <v>158</v>
      </c>
      <c r="IE59" s="15"/>
      <c r="IF59" s="15"/>
      <c r="IG59" s="15"/>
      <c r="IH59" s="15"/>
      <c r="II59" s="15"/>
    </row>
    <row r="60" spans="1:243" s="14" customFormat="1" ht="33.75" customHeight="1">
      <c r="A60" s="66">
        <v>1.47</v>
      </c>
      <c r="B60" s="17" t="s">
        <v>104</v>
      </c>
      <c r="C60" s="18" t="s">
        <v>159</v>
      </c>
      <c r="D60" s="18">
        <v>72.88</v>
      </c>
      <c r="E60" s="19" t="s">
        <v>179</v>
      </c>
      <c r="F60" s="20">
        <v>297.33</v>
      </c>
      <c r="G60" s="21"/>
      <c r="H60" s="21"/>
      <c r="I60" s="22" t="s">
        <v>33</v>
      </c>
      <c r="J60" s="23">
        <f t="shared" si="0"/>
        <v>1</v>
      </c>
      <c r="K60" s="21" t="s">
        <v>34</v>
      </c>
      <c r="L60" s="21" t="s">
        <v>4</v>
      </c>
      <c r="M60" s="24"/>
      <c r="N60" s="21"/>
      <c r="O60" s="21"/>
      <c r="P60" s="25"/>
      <c r="Q60" s="21"/>
      <c r="R60" s="21"/>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6">
        <f t="shared" si="1"/>
        <v>21669</v>
      </c>
      <c r="BB60" s="27">
        <f t="shared" si="2"/>
        <v>21669</v>
      </c>
      <c r="BC60" s="28" t="str">
        <f t="shared" si="3"/>
        <v>INR  Twenty One Thousand Six Hundred &amp; Sixty Nine  Only</v>
      </c>
      <c r="IA60" s="14">
        <v>1.47</v>
      </c>
      <c r="IB60" s="16" t="s">
        <v>104</v>
      </c>
      <c r="IC60" s="14" t="s">
        <v>159</v>
      </c>
      <c r="ID60" s="14">
        <v>72.88</v>
      </c>
      <c r="IE60" s="15" t="s">
        <v>179</v>
      </c>
      <c r="IF60" s="15"/>
      <c r="IG60" s="15"/>
      <c r="IH60" s="15"/>
      <c r="II60" s="15"/>
    </row>
    <row r="61" spans="1:243" s="14" customFormat="1" ht="33.75" customHeight="1">
      <c r="A61" s="63">
        <v>1.48</v>
      </c>
      <c r="B61" s="17" t="s">
        <v>106</v>
      </c>
      <c r="C61" s="18" t="s">
        <v>160</v>
      </c>
      <c r="D61" s="78"/>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80"/>
      <c r="IA61" s="14">
        <v>1.48</v>
      </c>
      <c r="IB61" s="16" t="s">
        <v>106</v>
      </c>
      <c r="IC61" s="14" t="s">
        <v>160</v>
      </c>
      <c r="IE61" s="15"/>
      <c r="IF61" s="15"/>
      <c r="IG61" s="15"/>
      <c r="IH61" s="15"/>
      <c r="II61" s="15"/>
    </row>
    <row r="62" spans="1:243" s="14" customFormat="1" ht="33.75" customHeight="1">
      <c r="A62" s="66">
        <v>1.49</v>
      </c>
      <c r="B62" s="17" t="s">
        <v>107</v>
      </c>
      <c r="C62" s="18" t="s">
        <v>161</v>
      </c>
      <c r="D62" s="18">
        <v>17.6</v>
      </c>
      <c r="E62" s="19" t="s">
        <v>179</v>
      </c>
      <c r="F62" s="20">
        <v>221.88</v>
      </c>
      <c r="G62" s="21"/>
      <c r="H62" s="21"/>
      <c r="I62" s="22" t="s">
        <v>33</v>
      </c>
      <c r="J62" s="23">
        <f t="shared" si="0"/>
        <v>1</v>
      </c>
      <c r="K62" s="21" t="s">
        <v>34</v>
      </c>
      <c r="L62" s="21" t="s">
        <v>4</v>
      </c>
      <c r="M62" s="24"/>
      <c r="N62" s="21"/>
      <c r="O62" s="21"/>
      <c r="P62" s="25"/>
      <c r="Q62" s="21"/>
      <c r="R62" s="21"/>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6">
        <f t="shared" si="1"/>
        <v>3905</v>
      </c>
      <c r="BB62" s="27">
        <f t="shared" si="2"/>
        <v>3905</v>
      </c>
      <c r="BC62" s="28" t="str">
        <f t="shared" si="3"/>
        <v>INR  Three Thousand Nine Hundred &amp; Five  Only</v>
      </c>
      <c r="IA62" s="14">
        <v>1.49</v>
      </c>
      <c r="IB62" s="16" t="s">
        <v>107</v>
      </c>
      <c r="IC62" s="14" t="s">
        <v>161</v>
      </c>
      <c r="ID62" s="14">
        <v>17.6</v>
      </c>
      <c r="IE62" s="15" t="s">
        <v>179</v>
      </c>
      <c r="IF62" s="15"/>
      <c r="IG62" s="15"/>
      <c r="IH62" s="15"/>
      <c r="II62" s="15"/>
    </row>
    <row r="63" spans="1:243" s="14" customFormat="1" ht="33.75" customHeight="1">
      <c r="A63" s="63">
        <v>1.5</v>
      </c>
      <c r="B63" s="17" t="s">
        <v>108</v>
      </c>
      <c r="C63" s="18" t="s">
        <v>162</v>
      </c>
      <c r="D63" s="78"/>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80"/>
      <c r="IA63" s="14">
        <v>1.5</v>
      </c>
      <c r="IB63" s="16" t="s">
        <v>108</v>
      </c>
      <c r="IC63" s="14" t="s">
        <v>162</v>
      </c>
      <c r="IE63" s="15"/>
      <c r="IF63" s="15"/>
      <c r="IG63" s="15"/>
      <c r="IH63" s="15"/>
      <c r="II63" s="15"/>
    </row>
    <row r="64" spans="1:243" s="14" customFormat="1" ht="33.75" customHeight="1">
      <c r="A64" s="66">
        <v>1.51</v>
      </c>
      <c r="B64" s="17" t="s">
        <v>109</v>
      </c>
      <c r="C64" s="18" t="s">
        <v>163</v>
      </c>
      <c r="D64" s="18">
        <v>14.42</v>
      </c>
      <c r="E64" s="19" t="s">
        <v>179</v>
      </c>
      <c r="F64" s="20">
        <v>187.99</v>
      </c>
      <c r="G64" s="21"/>
      <c r="H64" s="21"/>
      <c r="I64" s="22" t="s">
        <v>33</v>
      </c>
      <c r="J64" s="23">
        <f t="shared" si="0"/>
        <v>1</v>
      </c>
      <c r="K64" s="21" t="s">
        <v>34</v>
      </c>
      <c r="L64" s="21" t="s">
        <v>4</v>
      </c>
      <c r="M64" s="24"/>
      <c r="N64" s="21"/>
      <c r="O64" s="21"/>
      <c r="P64" s="25"/>
      <c r="Q64" s="21"/>
      <c r="R64" s="21"/>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6">
        <f t="shared" si="1"/>
        <v>2711</v>
      </c>
      <c r="BB64" s="27">
        <f t="shared" si="2"/>
        <v>2711</v>
      </c>
      <c r="BC64" s="28" t="str">
        <f t="shared" si="3"/>
        <v>INR  Two Thousand Seven Hundred &amp; Eleven  Only</v>
      </c>
      <c r="IA64" s="14">
        <v>1.51</v>
      </c>
      <c r="IB64" s="16" t="s">
        <v>109</v>
      </c>
      <c r="IC64" s="14" t="s">
        <v>163</v>
      </c>
      <c r="ID64" s="14">
        <v>14.42</v>
      </c>
      <c r="IE64" s="15" t="s">
        <v>179</v>
      </c>
      <c r="IF64" s="15"/>
      <c r="IG64" s="15"/>
      <c r="IH64" s="15"/>
      <c r="II64" s="15"/>
    </row>
    <row r="65" spans="1:243" s="14" customFormat="1" ht="33.75" customHeight="1">
      <c r="A65" s="63">
        <v>1.52</v>
      </c>
      <c r="B65" s="17" t="s">
        <v>110</v>
      </c>
      <c r="C65" s="18" t="s">
        <v>164</v>
      </c>
      <c r="D65" s="78"/>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80"/>
      <c r="IA65" s="14">
        <v>1.52</v>
      </c>
      <c r="IB65" s="16" t="s">
        <v>110</v>
      </c>
      <c r="IC65" s="14" t="s">
        <v>164</v>
      </c>
      <c r="IE65" s="15"/>
      <c r="IF65" s="15"/>
      <c r="IG65" s="15"/>
      <c r="IH65" s="15"/>
      <c r="II65" s="15"/>
    </row>
    <row r="66" spans="1:243" s="14" customFormat="1" ht="55.5" customHeight="1">
      <c r="A66" s="66">
        <v>1.53</v>
      </c>
      <c r="B66" s="17" t="s">
        <v>111</v>
      </c>
      <c r="C66" s="18" t="s">
        <v>165</v>
      </c>
      <c r="D66" s="18">
        <v>131.84</v>
      </c>
      <c r="E66" s="19" t="s">
        <v>179</v>
      </c>
      <c r="F66" s="20">
        <v>142.35</v>
      </c>
      <c r="G66" s="21"/>
      <c r="H66" s="21"/>
      <c r="I66" s="22" t="s">
        <v>33</v>
      </c>
      <c r="J66" s="23">
        <f t="shared" si="0"/>
        <v>1</v>
      </c>
      <c r="K66" s="21" t="s">
        <v>34</v>
      </c>
      <c r="L66" s="21" t="s">
        <v>4</v>
      </c>
      <c r="M66" s="24"/>
      <c r="N66" s="21"/>
      <c r="O66" s="21"/>
      <c r="P66" s="25"/>
      <c r="Q66" s="21"/>
      <c r="R66" s="21"/>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6">
        <f t="shared" si="1"/>
        <v>18767</v>
      </c>
      <c r="BB66" s="27">
        <f t="shared" si="2"/>
        <v>18767</v>
      </c>
      <c r="BC66" s="28" t="str">
        <f t="shared" si="3"/>
        <v>INR  Eighteen Thousand Seven Hundred &amp; Sixty Seven  Only</v>
      </c>
      <c r="IA66" s="14">
        <v>1.53</v>
      </c>
      <c r="IB66" s="16" t="s">
        <v>111</v>
      </c>
      <c r="IC66" s="14" t="s">
        <v>165</v>
      </c>
      <c r="ID66" s="14">
        <v>131.84</v>
      </c>
      <c r="IE66" s="15" t="s">
        <v>179</v>
      </c>
      <c r="IF66" s="15"/>
      <c r="IG66" s="15"/>
      <c r="IH66" s="15"/>
      <c r="II66" s="15"/>
    </row>
    <row r="67" spans="1:243" s="14" customFormat="1" ht="33.75" customHeight="1">
      <c r="A67" s="63">
        <v>1.54</v>
      </c>
      <c r="B67" s="17" t="s">
        <v>112</v>
      </c>
      <c r="C67" s="18" t="s">
        <v>166</v>
      </c>
      <c r="D67" s="78"/>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80"/>
      <c r="IA67" s="14">
        <v>1.54</v>
      </c>
      <c r="IB67" s="16" t="s">
        <v>112</v>
      </c>
      <c r="IC67" s="14" t="s">
        <v>166</v>
      </c>
      <c r="IE67" s="15"/>
      <c r="IF67" s="15"/>
      <c r="IG67" s="15"/>
      <c r="IH67" s="15"/>
      <c r="II67" s="15"/>
    </row>
    <row r="68" spans="1:243" s="14" customFormat="1" ht="33.75" customHeight="1">
      <c r="A68" s="66">
        <v>1.55</v>
      </c>
      <c r="B68" s="17" t="s">
        <v>113</v>
      </c>
      <c r="C68" s="18" t="s">
        <v>167</v>
      </c>
      <c r="D68" s="18">
        <v>51.79</v>
      </c>
      <c r="E68" s="19" t="s">
        <v>179</v>
      </c>
      <c r="F68" s="20">
        <v>115.26</v>
      </c>
      <c r="G68" s="21"/>
      <c r="H68" s="21"/>
      <c r="I68" s="22" t="s">
        <v>33</v>
      </c>
      <c r="J68" s="23">
        <f t="shared" si="0"/>
        <v>1</v>
      </c>
      <c r="K68" s="21" t="s">
        <v>34</v>
      </c>
      <c r="L68" s="21" t="s">
        <v>4</v>
      </c>
      <c r="M68" s="24"/>
      <c r="N68" s="21"/>
      <c r="O68" s="21"/>
      <c r="P68" s="25"/>
      <c r="Q68" s="21"/>
      <c r="R68" s="21"/>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6">
        <f t="shared" si="1"/>
        <v>5969</v>
      </c>
      <c r="BB68" s="27">
        <f t="shared" si="2"/>
        <v>5969</v>
      </c>
      <c r="BC68" s="28" t="str">
        <f t="shared" si="3"/>
        <v>INR  Five Thousand Nine Hundred &amp; Sixty Nine  Only</v>
      </c>
      <c r="IA68" s="14">
        <v>1.55</v>
      </c>
      <c r="IB68" s="16" t="s">
        <v>113</v>
      </c>
      <c r="IC68" s="14" t="s">
        <v>167</v>
      </c>
      <c r="ID68" s="14">
        <v>51.79</v>
      </c>
      <c r="IE68" s="15" t="s">
        <v>179</v>
      </c>
      <c r="IF68" s="15"/>
      <c r="IG68" s="15"/>
      <c r="IH68" s="15"/>
      <c r="II68" s="15"/>
    </row>
    <row r="69" spans="1:243" s="14" customFormat="1" ht="33.75" customHeight="1">
      <c r="A69" s="63">
        <v>1.56</v>
      </c>
      <c r="B69" s="17" t="s">
        <v>114</v>
      </c>
      <c r="C69" s="18" t="s">
        <v>168</v>
      </c>
      <c r="D69" s="78"/>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80"/>
      <c r="IA69" s="14">
        <v>1.56</v>
      </c>
      <c r="IB69" s="16" t="s">
        <v>114</v>
      </c>
      <c r="IC69" s="14" t="s">
        <v>168</v>
      </c>
      <c r="IE69" s="15"/>
      <c r="IF69" s="15"/>
      <c r="IG69" s="15"/>
      <c r="IH69" s="15"/>
      <c r="II69" s="15"/>
    </row>
    <row r="70" spans="1:243" s="14" customFormat="1" ht="49.5" customHeight="1">
      <c r="A70" s="66">
        <v>1.57</v>
      </c>
      <c r="B70" s="17" t="s">
        <v>115</v>
      </c>
      <c r="C70" s="18" t="s">
        <v>169</v>
      </c>
      <c r="D70" s="78"/>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80"/>
      <c r="IA70" s="14">
        <v>1.57</v>
      </c>
      <c r="IB70" s="16" t="s">
        <v>115</v>
      </c>
      <c r="IC70" s="14" t="s">
        <v>169</v>
      </c>
      <c r="IE70" s="15"/>
      <c r="IF70" s="15"/>
      <c r="IG70" s="15"/>
      <c r="IH70" s="15"/>
      <c r="II70" s="15"/>
    </row>
    <row r="71" spans="1:243" s="14" customFormat="1" ht="33.75" customHeight="1">
      <c r="A71" s="63">
        <v>1.58</v>
      </c>
      <c r="B71" s="17" t="s">
        <v>116</v>
      </c>
      <c r="C71" s="18" t="s">
        <v>170</v>
      </c>
      <c r="D71" s="18">
        <v>3.64</v>
      </c>
      <c r="E71" s="19" t="s">
        <v>177</v>
      </c>
      <c r="F71" s="20">
        <v>1759.84</v>
      </c>
      <c r="G71" s="21"/>
      <c r="H71" s="21"/>
      <c r="I71" s="22" t="s">
        <v>33</v>
      </c>
      <c r="J71" s="23">
        <f t="shared" si="0"/>
        <v>1</v>
      </c>
      <c r="K71" s="21" t="s">
        <v>34</v>
      </c>
      <c r="L71" s="21" t="s">
        <v>4</v>
      </c>
      <c r="M71" s="24"/>
      <c r="N71" s="21"/>
      <c r="O71" s="21"/>
      <c r="P71" s="25"/>
      <c r="Q71" s="21"/>
      <c r="R71" s="21"/>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6">
        <f t="shared" si="1"/>
        <v>6406</v>
      </c>
      <c r="BB71" s="27">
        <f t="shared" si="2"/>
        <v>6406</v>
      </c>
      <c r="BC71" s="28" t="str">
        <f t="shared" si="3"/>
        <v>INR  Six Thousand Four Hundred &amp; Six  Only</v>
      </c>
      <c r="IA71" s="14">
        <v>1.58</v>
      </c>
      <c r="IB71" s="16" t="s">
        <v>116</v>
      </c>
      <c r="IC71" s="14" t="s">
        <v>170</v>
      </c>
      <c r="ID71" s="14">
        <v>3.64</v>
      </c>
      <c r="IE71" s="15" t="s">
        <v>177</v>
      </c>
      <c r="IF71" s="15"/>
      <c r="IG71" s="15"/>
      <c r="IH71" s="15"/>
      <c r="II71" s="15"/>
    </row>
    <row r="72" spans="1:243" s="14" customFormat="1" ht="50.25" customHeight="1">
      <c r="A72" s="66">
        <v>1.59</v>
      </c>
      <c r="B72" s="17" t="s">
        <v>117</v>
      </c>
      <c r="C72" s="18" t="s">
        <v>171</v>
      </c>
      <c r="D72" s="78"/>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80"/>
      <c r="IA72" s="14">
        <v>1.59</v>
      </c>
      <c r="IB72" s="16" t="s">
        <v>117</v>
      </c>
      <c r="IC72" s="14" t="s">
        <v>171</v>
      </c>
      <c r="IE72" s="15"/>
      <c r="IF72" s="15"/>
      <c r="IG72" s="15"/>
      <c r="IH72" s="15"/>
      <c r="II72" s="15"/>
    </row>
    <row r="73" spans="1:243" s="14" customFormat="1" ht="33.75" customHeight="1">
      <c r="A73" s="63">
        <v>1.6</v>
      </c>
      <c r="B73" s="17" t="s">
        <v>118</v>
      </c>
      <c r="C73" s="18" t="s">
        <v>172</v>
      </c>
      <c r="D73" s="18">
        <v>36</v>
      </c>
      <c r="E73" s="19" t="s">
        <v>178</v>
      </c>
      <c r="F73" s="20">
        <v>169.18</v>
      </c>
      <c r="G73" s="21"/>
      <c r="H73" s="21"/>
      <c r="I73" s="22" t="s">
        <v>33</v>
      </c>
      <c r="J73" s="23">
        <f t="shared" si="0"/>
        <v>1</v>
      </c>
      <c r="K73" s="21" t="s">
        <v>34</v>
      </c>
      <c r="L73" s="21" t="s">
        <v>4</v>
      </c>
      <c r="M73" s="24"/>
      <c r="N73" s="21"/>
      <c r="O73" s="21"/>
      <c r="P73" s="25"/>
      <c r="Q73" s="21"/>
      <c r="R73" s="21"/>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6">
        <f t="shared" si="1"/>
        <v>6090</v>
      </c>
      <c r="BB73" s="27">
        <f t="shared" si="2"/>
        <v>6090</v>
      </c>
      <c r="BC73" s="28" t="str">
        <f t="shared" si="3"/>
        <v>INR  Six Thousand  &amp;Ninety  Only</v>
      </c>
      <c r="IA73" s="14">
        <v>1.6</v>
      </c>
      <c r="IB73" s="16" t="s">
        <v>118</v>
      </c>
      <c r="IC73" s="14" t="s">
        <v>172</v>
      </c>
      <c r="ID73" s="14">
        <v>36</v>
      </c>
      <c r="IE73" s="15" t="s">
        <v>178</v>
      </c>
      <c r="IF73" s="15"/>
      <c r="IG73" s="15"/>
      <c r="IH73" s="15"/>
      <c r="II73" s="15"/>
    </row>
    <row r="74" spans="1:243" s="14" customFormat="1" ht="33.75" customHeight="1">
      <c r="A74" s="66">
        <v>1.61</v>
      </c>
      <c r="B74" s="17" t="s">
        <v>119</v>
      </c>
      <c r="C74" s="18" t="s">
        <v>173</v>
      </c>
      <c r="D74" s="18">
        <v>81.61</v>
      </c>
      <c r="E74" s="19" t="s">
        <v>182</v>
      </c>
      <c r="F74" s="20">
        <v>26.61</v>
      </c>
      <c r="G74" s="21"/>
      <c r="H74" s="21"/>
      <c r="I74" s="22" t="s">
        <v>33</v>
      </c>
      <c r="J74" s="23">
        <f t="shared" si="0"/>
        <v>1</v>
      </c>
      <c r="K74" s="21" t="s">
        <v>34</v>
      </c>
      <c r="L74" s="21" t="s">
        <v>4</v>
      </c>
      <c r="M74" s="24"/>
      <c r="N74" s="21"/>
      <c r="O74" s="21"/>
      <c r="P74" s="25"/>
      <c r="Q74" s="21"/>
      <c r="R74" s="21"/>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6">
        <f t="shared" si="1"/>
        <v>2172</v>
      </c>
      <c r="BB74" s="27">
        <f t="shared" si="2"/>
        <v>2172</v>
      </c>
      <c r="BC74" s="28" t="str">
        <f t="shared" si="3"/>
        <v>INR  Two Thousand One Hundred &amp; Seventy Two  Only</v>
      </c>
      <c r="IA74" s="14">
        <v>1.61</v>
      </c>
      <c r="IB74" s="16" t="s">
        <v>119</v>
      </c>
      <c r="IC74" s="14" t="s">
        <v>173</v>
      </c>
      <c r="ID74" s="14">
        <v>81.61</v>
      </c>
      <c r="IE74" s="15" t="s">
        <v>182</v>
      </c>
      <c r="IF74" s="15"/>
      <c r="IG74" s="15"/>
      <c r="IH74" s="15"/>
      <c r="II74" s="15"/>
    </row>
    <row r="75" spans="1:243" s="14" customFormat="1" ht="33.75" customHeight="1">
      <c r="A75" s="63">
        <v>1.62</v>
      </c>
      <c r="B75" s="17" t="s">
        <v>120</v>
      </c>
      <c r="C75" s="18" t="s">
        <v>174</v>
      </c>
      <c r="D75" s="78"/>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80"/>
      <c r="IA75" s="14">
        <v>1.62</v>
      </c>
      <c r="IB75" s="16" t="s">
        <v>120</v>
      </c>
      <c r="IC75" s="14" t="s">
        <v>174</v>
      </c>
      <c r="IE75" s="15"/>
      <c r="IF75" s="15"/>
      <c r="IG75" s="15"/>
      <c r="IH75" s="15"/>
      <c r="II75" s="15"/>
    </row>
    <row r="76" spans="1:243" s="14" customFormat="1" ht="67.5" customHeight="1">
      <c r="A76" s="66">
        <v>1.63</v>
      </c>
      <c r="B76" s="17" t="s">
        <v>121</v>
      </c>
      <c r="C76" s="18" t="s">
        <v>175</v>
      </c>
      <c r="D76" s="78"/>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80"/>
      <c r="IA76" s="14">
        <v>1.63</v>
      </c>
      <c r="IB76" s="16" t="s">
        <v>121</v>
      </c>
      <c r="IC76" s="14" t="s">
        <v>175</v>
      </c>
      <c r="IE76" s="15"/>
      <c r="IF76" s="15"/>
      <c r="IG76" s="15"/>
      <c r="IH76" s="15"/>
      <c r="II76" s="15"/>
    </row>
    <row r="77" spans="1:243" s="14" customFormat="1" ht="49.5" customHeight="1">
      <c r="A77" s="63">
        <v>1.64</v>
      </c>
      <c r="B77" s="17" t="s">
        <v>122</v>
      </c>
      <c r="C77" s="18" t="s">
        <v>176</v>
      </c>
      <c r="D77" s="18">
        <v>173.94</v>
      </c>
      <c r="E77" s="19" t="s">
        <v>179</v>
      </c>
      <c r="F77" s="20">
        <v>790.57</v>
      </c>
      <c r="G77" s="21"/>
      <c r="H77" s="21"/>
      <c r="I77" s="22" t="s">
        <v>33</v>
      </c>
      <c r="J77" s="23">
        <f t="shared" si="0"/>
        <v>1</v>
      </c>
      <c r="K77" s="21" t="s">
        <v>34</v>
      </c>
      <c r="L77" s="21" t="s">
        <v>4</v>
      </c>
      <c r="M77" s="24"/>
      <c r="N77" s="21"/>
      <c r="O77" s="21"/>
      <c r="P77" s="25"/>
      <c r="Q77" s="21"/>
      <c r="R77" s="21"/>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6">
        <f t="shared" si="1"/>
        <v>137512</v>
      </c>
      <c r="BB77" s="27">
        <f t="shared" si="2"/>
        <v>137512</v>
      </c>
      <c r="BC77" s="28" t="str">
        <f t="shared" si="3"/>
        <v>INR  One Lakh Thirty Seven Thousand Five Hundred &amp; Twelve  Only</v>
      </c>
      <c r="IA77" s="14">
        <v>1.64</v>
      </c>
      <c r="IB77" s="16" t="s">
        <v>122</v>
      </c>
      <c r="IC77" s="14" t="s">
        <v>176</v>
      </c>
      <c r="ID77" s="14">
        <v>173.94</v>
      </c>
      <c r="IE77" s="15" t="s">
        <v>179</v>
      </c>
      <c r="IF77" s="15"/>
      <c r="IG77" s="15"/>
      <c r="IH77" s="15"/>
      <c r="II77" s="15"/>
    </row>
    <row r="78" spans="1:55" ht="30">
      <c r="A78" s="67" t="s">
        <v>36</v>
      </c>
      <c r="B78" s="68"/>
      <c r="C78" s="29"/>
      <c r="D78" s="30"/>
      <c r="E78" s="30"/>
      <c r="F78" s="30"/>
      <c r="G78" s="30"/>
      <c r="H78" s="31"/>
      <c r="I78" s="31"/>
      <c r="J78" s="31"/>
      <c r="K78" s="31"/>
      <c r="L78" s="32"/>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4">
        <f>SUM(BA14:BA77)</f>
        <v>653246</v>
      </c>
      <c r="BB78" s="35">
        <f>SUM(BB14:BB77)</f>
        <v>653246</v>
      </c>
      <c r="BC78" s="36" t="str">
        <f>SpellNumber(L78,BB78)</f>
        <v>  Six Lakh Fifty Three Thousand Two Hundred &amp; Forty Six  Only</v>
      </c>
    </row>
    <row r="79" spans="1:55" ht="36.75" customHeight="1">
      <c r="A79" s="69" t="s">
        <v>37</v>
      </c>
      <c r="B79" s="70"/>
      <c r="C79" s="37"/>
      <c r="D79" s="38"/>
      <c r="E79" s="39" t="s">
        <v>41</v>
      </c>
      <c r="F79" s="40"/>
      <c r="G79" s="41"/>
      <c r="H79" s="42"/>
      <c r="I79" s="42"/>
      <c r="J79" s="42"/>
      <c r="K79" s="43"/>
      <c r="L79" s="44"/>
      <c r="M79" s="45"/>
      <c r="N79" s="46"/>
      <c r="O79" s="33"/>
      <c r="P79" s="33"/>
      <c r="Q79" s="33"/>
      <c r="R79" s="33"/>
      <c r="S79" s="33"/>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f>IF(ISBLANK(F79),0,IF(E79="Excess (+)",ROUND(BA78+(BA78*F79),0),IF(E79="Less (-)",ROUND(BA78+(BA78*F79*(-1)),0),IF(E79="At Par",BA78,0))))</f>
        <v>0</v>
      </c>
      <c r="BB79" s="48">
        <f>ROUND(BA79,0)</f>
        <v>0</v>
      </c>
      <c r="BC79" s="49" t="str">
        <f>SpellNumber($E$2,BB79)</f>
        <v>INR Zero Only</v>
      </c>
    </row>
    <row r="80" spans="1:55" ht="33.75" customHeight="1">
      <c r="A80" s="67" t="s">
        <v>38</v>
      </c>
      <c r="B80" s="67"/>
      <c r="C80" s="76" t="str">
        <f>SpellNumber($E$2,BB79)</f>
        <v>INR Zero Only</v>
      </c>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row>
  </sheetData>
  <sheetProtection password="D850" sheet="1"/>
  <autoFilter ref="A11:BC80"/>
  <mergeCells count="40">
    <mergeCell ref="D67:BC67"/>
    <mergeCell ref="D69:BC69"/>
    <mergeCell ref="D70:BC70"/>
    <mergeCell ref="D72:BC72"/>
    <mergeCell ref="D75:BC75"/>
    <mergeCell ref="D76:BC76"/>
    <mergeCell ref="D56:BC56"/>
    <mergeCell ref="D57:BC57"/>
    <mergeCell ref="D59:BC59"/>
    <mergeCell ref="D61:BC61"/>
    <mergeCell ref="D63:BC63"/>
    <mergeCell ref="D65:BC65"/>
    <mergeCell ref="D45:BC45"/>
    <mergeCell ref="D47:BC47"/>
    <mergeCell ref="D49:BC49"/>
    <mergeCell ref="D51:BC51"/>
    <mergeCell ref="D52:BC52"/>
    <mergeCell ref="D54:BC54"/>
    <mergeCell ref="D28:BC28"/>
    <mergeCell ref="D33:BC33"/>
    <mergeCell ref="D35:BC35"/>
    <mergeCell ref="D39:BC39"/>
    <mergeCell ref="D41:BC41"/>
    <mergeCell ref="D44:BC44"/>
    <mergeCell ref="C80:BC80"/>
    <mergeCell ref="A9:BC9"/>
    <mergeCell ref="D13:BC13"/>
    <mergeCell ref="D14:BC14"/>
    <mergeCell ref="D15:BC15"/>
    <mergeCell ref="D18:BC18"/>
    <mergeCell ref="D19:BC19"/>
    <mergeCell ref="D22:BC22"/>
    <mergeCell ref="D25:BC25"/>
    <mergeCell ref="D26:BC26"/>
    <mergeCell ref="A1:L1"/>
    <mergeCell ref="A4:BC4"/>
    <mergeCell ref="A5:BC5"/>
    <mergeCell ref="A6:BC6"/>
    <mergeCell ref="A7:BC7"/>
    <mergeCell ref="B8:BC8"/>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9">
      <formula1>IF(E79="Select",-1,IF(E79="At Par",0,0))</formula1>
      <formula2>IF(E79="Select",-1,IF(E79="At Par",0,0.99))</formula2>
    </dataValidation>
    <dataValidation type="list" allowBlank="1" showErrorMessage="1" sqref="E7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9">
      <formula1>0</formula1>
      <formula2>99.9</formula2>
    </dataValidation>
    <dataValidation type="list" allowBlank="1" showErrorMessage="1" sqref="D13:D15 K16:K17 D18:D19 K20:K21 D22 K23:K24 D25:D26 K27 D28 K29:K32 D33 K34 D35 K36:K38 D39 K40 D41 K42:K43 D44:D45 K46 D47 K48 D49 K50 D51:D52 K53 D54 K55 D56:D57 K58 D59 K60 D61 K62 D63 K64 D65 K66 D67 K68 D69:D70 K71 D72 K73:K74 D75:D76 K7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A7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7 G20:H21 G23:H24 G27:H27 G29:H32 G34:H34 G36:H38 G40:H40 G42:H43 G46:H46 G48:H48 G50:H50 G53:H53 G55:H55 G58:H58 G60:H60 G62:H62 G64:H64 G66:H66 G68:H68 G71:H71 G73:H74 G77:H77">
      <formula1>0</formula1>
      <formula2>999999999999999</formula2>
    </dataValidation>
    <dataValidation allowBlank="1" showInputMessage="1" showErrorMessage="1" promptTitle="Addition / Deduction" prompt="Please Choose the correct One" sqref="J16:J17 J20:J21 J23:J24 J27 J29:J32 J34 J36:J38 J40 J42:J43 J46 J48 J50 J53 J55 J58 J60 J62 J64 J66 J68 J71 J73:J74 J77">
      <formula1>0</formula1>
      <formula2>0</formula2>
    </dataValidation>
    <dataValidation type="list" showErrorMessage="1" sqref="I16:I17 I20:I21 I23:I24 I27 I29:I32 I34 I36:I38 I40 I42:I43 I46 I48 I50 I53 I55 I58 I60 I62 I64 I66 I68 I71 I73:I74 I7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7 N20:O21 N23:O24 N27:O27 N29:O32 N34:O34 N36:O38 N40:O40 N42:O43 N46:O46 N48:O48 N50:O50 N53:O53 N55:O55 N58:O58 N60:O60 N62:O62 N64:O64 N66:O66 N68:O68 N71:O71 N73:O74 N77:O7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R17 R20:R21 R23:R24 R27 R29:R32 R34 R36:R38 R40 R42:R43 R46 R48 R50 R53 R55 R58 R60 R62 R64 R66 R68 R71 R73:R74 R7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Q17 Q20:Q21 Q23:Q24 Q27 Q29:Q32 Q34 Q36:Q38 Q40 Q42:Q43 Q46 Q48 Q50 Q53 Q55 Q58 Q60 Q62 Q64 Q66 Q68 Q71 Q73:Q74 Q7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M17 M20:M21 M23:M24 M27 M29:M32 M34 M36:M38 M40 M42:M43 M46 M48 M50 M53 M55 M58 M60 M62 M64 M66 M68 M71 M73:M74 M7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F17 F20:F21 F23:F24 F27 F29:F32 F34 F36:F38 F40 F42:F43 F46 F48 F50 F53 F55 F58 F60 F62 F64 F66 F68 F71 F73:F74 F77">
      <formula1>0</formula1>
      <formula2>999999999999999</formula2>
    </dataValidation>
    <dataValidation type="list" allowBlank="1" showInputMessage="1" showErrorMessage="1" sqref="L13:L77">
      <formula1>"INR"</formula1>
    </dataValidation>
    <dataValidation allowBlank="1" showInputMessage="1" showErrorMessage="1" promptTitle="Itemcode/Make" prompt="Please enter text" sqref="C14:C77">
      <formula1>0</formula1>
      <formula2>0</formula2>
    </dataValidation>
  </dataValidations>
  <printOptions/>
  <pageMargins left="0.45" right="0.2" top="0.25" bottom="0.25" header="0.511805555555556" footer="0.511805555555556"/>
  <pageSetup fitToHeight="0" fitToWidth="1" horizontalDpi="300" verticalDpi="300" orientation="portrait" paperSize="9" scale="6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1" t="s">
        <v>39</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2024-04-01T06:22:44Z</cp:lastPrinted>
  <dcterms:created xsi:type="dcterms:W3CDTF">2009-01-30T06:42:42Z</dcterms:created>
  <dcterms:modified xsi:type="dcterms:W3CDTF">2024-05-30T11:24:14Z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