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<sst xmlns="http://schemas.openxmlformats.org/spreadsheetml/2006/main" count="712" uniqueCount="234">
  <si>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</si>
  <si>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</si>
  <si>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</si>
  <si>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</si>
  <si>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</si>
  <si>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</si>
  <si>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</si>
  <si>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</si>
  <si>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</si>
  <si>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</si>
  <si>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</si>
  <si>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</si>
  <si>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</si>
  <si>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</si>
  <si>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</si>
  <si>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</si>
  <si>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</si>
  <si>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</si>
  <si>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</si>
  <si>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</si>
  <si>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</si>
  <si>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</si>
  <si>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</si>
  <si>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</si>
  <si>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</si>
  <si>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</si>
  <si>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</si>
  <si>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</si>
  <si>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</si>
  <si>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</si>
  <si>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</si>
  <si>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</si>
  <si>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</si>
  <si>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</si>
  <si>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</si>
  <si>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</si>
  <si>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</si>
  <si>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</si>
  <si>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</si>
  <si>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</si>
  <si>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</si>
  <si>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</si>
  <si>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</si>
  <si>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</si>
  <si>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</si>
  <si>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</si>
  <si>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</si>
  <si>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</si>
  <si>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</si>
  <si>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</si>
  <si>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</si>
  <si>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</si>
  <si>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</si>
  <si>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</si>
  <si>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</si>
  <si>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</si>
  <si>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</si>
  <si>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</si>
  <si>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</si>
  <si>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</si>
  <si>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</si>
  <si>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</si>
  <si>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</si>
  <si>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</si>
  <si>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</si>
  <si>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</si>
  <si>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</si>
  <si>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</si>
  <si>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</si>
  <si>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</si>
  <si>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</si>
  <si>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</si>
  <si>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</si>
  <si>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</si>
  <si>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</si>
  <si>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</si>
  <si>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</si>
  <si>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</si>
  <si>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</si>
  <si>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</si>
  <si>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</si>
  <si>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</si>
  <si>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</si>
  <si>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</si>
  <si>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</si>
  <si>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</si>
  <si>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</si>
  <si>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</si>
  <si>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</si>
  <si>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</si>
  <si>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</si>
  <si>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</si>
  <si>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</si>
  <si>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</si>
  <si>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</si>
  <si>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</si>
  <si>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</si>
  <si>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item no.45</t>
  </si>
  <si>
    <t>item no.46</t>
  </si>
  <si>
    <t>item no.47</t>
  </si>
  <si>
    <t>item no.49</t>
  </si>
  <si>
    <t>item no.50</t>
  </si>
  <si>
    <t>item no.51</t>
  </si>
  <si>
    <t>item no.52</t>
  </si>
  <si>
    <t>item no.53</t>
  </si>
  <si>
    <t>item no.54</t>
  </si>
  <si>
    <t>item no.55</t>
  </si>
  <si>
    <t>item no.56</t>
  </si>
  <si>
    <t>item no.57</t>
  </si>
  <si>
    <t>Component</t>
  </si>
  <si>
    <t>MASONRY WORK</t>
  </si>
  <si>
    <t>FLOORING</t>
  </si>
  <si>
    <t>FINISHING</t>
  </si>
  <si>
    <t>1:6 (1 cement: 6 coarse sand)</t>
  </si>
  <si>
    <t>15 mm cement plaster on rough side of single or half brick wall of mix:</t>
  </si>
  <si>
    <t>Two or more coats on new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</si>
  <si>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</si>
  <si>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</si>
  <si>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</si>
  <si>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Demolishing cement concrete manually/ by mechanical means including disposal of material within 50 metres lead as per direction of Engineer - in - charge.</t>
  </si>
  <si>
    <t>Nominal concrete 1:3:6 or richer mix (i/c equivalent design mix)</t>
  </si>
  <si>
    <t>SANITARY INSTALLATIONS</t>
  </si>
  <si>
    <t>WATER SUPPLY</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</si>
  <si>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</si>
  <si>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cum</t>
  </si>
  <si>
    <t>metre</t>
  </si>
  <si>
    <t>sqm</t>
  </si>
  <si>
    <t>each</t>
  </si>
  <si>
    <t>item no.38</t>
  </si>
  <si>
    <t>item no.39</t>
  </si>
  <si>
    <t>item no.48</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</si>
  <si>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</si>
  <si>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</si>
  <si>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</si>
  <si>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</si>
  <si>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</si>
  <si>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</si>
  <si>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</si>
  <si>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</si>
  <si>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</si>
  <si>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</si>
  <si>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</si>
  <si>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</si>
  <si>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</si>
  <si>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</si>
  <si>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</si>
  <si>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</si>
  <si>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</si>
  <si>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</si>
  <si>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</si>
  <si>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</si>
  <si>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</si>
  <si>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</si>
  <si>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Tender Inviting Authority: Dean, Infrastructure and Planning, IIT Kanpur</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</si>
  <si>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</si>
  <si>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Dismantling tile work in floors and roofs laid in cement mortar including stacking material within 50 metres lead.</t>
  </si>
  <si>
    <t>40 mm dia nominal bore</t>
  </si>
  <si>
    <t>Providing and fixing gun metal gate valve with C.I. wheel of approved quality (screwed end) :</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</si>
  <si>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</si>
  <si>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</si>
  <si>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</si>
  <si>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</si>
  <si>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</si>
  <si>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</si>
  <si>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</si>
  <si>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</si>
  <si>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</si>
  <si>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</si>
  <si>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</si>
  <si>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Brick work 7 cm thick with common burnt clay F.P.S. (non modular) brick of class designation 7.5 in cement mortar 1:3 (1 cement : 3 coarse sand) in superstructure above plinth level and upto floor five level.</t>
  </si>
  <si>
    <t>Brick on edge flooring with bricks of class designation 7.5 on a bed of 12 mm cement mortar, including filling the joints with same mortar, with common burnt clay non modular bricks:</t>
  </si>
  <si>
    <t>1:6 (1cement : 6 coarse sand)</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</si>
  <si>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</si>
  <si>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</si>
  <si>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</si>
  <si>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</si>
  <si>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Extra for Kota stone/ sand stone in treads of steps and risers using single length up to 1.05 metre.</t>
  </si>
  <si>
    <t>Neat cement punning.</t>
  </si>
  <si>
    <t>Pointing on brick work or brick flooring with cement mortar 1:3 (1 cement : 3 fine sand):</t>
  </si>
  <si>
    <t>Flush / Ruled/ Struck or weathered pointing</t>
  </si>
  <si>
    <t>Wall painting with premium acrylic emulsion paint of interior grade, having VOC (Volatile Organic Compound ) content less than 50 grams/ litre of approved brand and manufacture, including applying additional coats wherever required to achieve even shade and colour.</t>
  </si>
  <si>
    <t>Two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</si>
  <si>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</si>
  <si>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</si>
  <si>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</si>
  <si>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Finishing walls with Acrylic Smooth exterior paint of required shade :</t>
  </si>
  <si>
    <t>Old work (Two or more coat applied @ 1.67 ltr/ 10 sqm) on existing cement paint surface</t>
  </si>
  <si>
    <t>REPAIRS TO BUILDING</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</si>
  <si>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</si>
  <si>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Dismantling 15 to 40 mm dia G.I. pipe including stacking of dismantled pipes (within 50 metres lead) as per direction of Engineer- in-Charge.(a) Internal Work- Exposed on wall</t>
  </si>
  <si>
    <t>Demolishing brick work manually/ by mechanical means including stacking of serviceable material and disposal of unserviceable material within 50 metres lead as per direction of Engineer-in-charge.</t>
  </si>
  <si>
    <t>In cement mortar</t>
  </si>
  <si>
    <t>For thickness of tiles above 25 mm and up to 40 mm</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</si>
  <si>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</si>
  <si>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</si>
  <si>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asbestos cement pressure pipes including excavation and refilling trenches after taking out the pipes manually/ by mechanical means and stacking the pipes within 50 metres lead as per direction of Engineer-in-charge :</t>
  </si>
  <si>
    <t>Above 150 mm diameter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</si>
  <si>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</si>
  <si>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</si>
  <si>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soil, waste and vent pipes :</t>
  </si>
  <si>
    <t>100 mm dia</t>
  </si>
  <si>
    <t>Sand cast iron S&amp;S pipe as per IS: 1729</t>
  </si>
  <si>
    <t>Providing and fixing G.I. pipes complete with G.I. fittings including trenching and refilling etc. External work</t>
  </si>
  <si>
    <t>32 mm dia nominal bore</t>
  </si>
  <si>
    <t>40 mm nominal bore</t>
  </si>
  <si>
    <t>Painting G.I. pipes and fittings with two coats of anti-corrosive bitumastic paint of approved quality :</t>
  </si>
  <si>
    <t>32 mm diameter pipe</t>
  </si>
  <si>
    <t>40 mm diameter pipe</t>
  </si>
  <si>
    <t>Providing and fixing G.I. Union in G.I. pipe including cutting and threading the pipe and making long screws etc. complete (New work)  :</t>
  </si>
  <si>
    <t>DRAINAGE</t>
  </si>
  <si>
    <t>Dismantling of old S.W. pipes including breaking of joints and bed concrete stacking of useful materials near the site within 50 m lead and disposal of unserviceable materials into municipal dumps :</t>
  </si>
  <si>
    <t>150 mm diameter</t>
  </si>
  <si>
    <t>Providing and laying non-pressure NP2 class (light duty) R.C.C. pipes with collars jointed with stiff mixture of cement mortar in the proportion of 1:2 (1 cement : 2 fine sand) including testing of joints etc. complete :</t>
  </si>
  <si>
    <t>150 mm dia. R.C.C. pipe</t>
  </si>
  <si>
    <t>300 mm dia. R.C.C.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</si>
  <si>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</si>
  <si>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</si>
  <si>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Dismantling of manhole including R.C.C. top slab, C.I. cover with frame, including stacking of useful materials near the site and disposal of unserviceable materials within 50 m lead as per direction of Engineer-in-charge:</t>
  </si>
  <si>
    <t>Rectangular manhole 90x80 cm and 45 cm deep</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</si>
  <si>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</si>
  <si>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</si>
  <si>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</si>
  <si>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1.S &amp; F of Nitrile pipe section 9 mm thickness with SR 900 Adhesive and joints cover with Nitrile ECO Tapes, of pipe size
( A)09X35 mm for 25 mm GI pipe.
</t>
  </si>
  <si>
    <t xml:space="preserve">2 S &amp; F of Nitrile pipe section 9 mm thickness with SR 900 Adhesive and joints cover with Nitrile ECO Tapes, of pipe size.
( B )09X42 mm for 32 mm GI pipe.
</t>
  </si>
  <si>
    <t xml:space="preserve">3 S &amp; F of Nitrile pipe section 9 mm thickness with SR 900 Adhesive and joints cover with Nitrile ECO Tapes, of pipe size.
( C) 09X48 mm for 40 mm GI pipe.
</t>
  </si>
  <si>
    <t xml:space="preserve">4 S &amp; F of Nitrile pipe section 9 mm thickness with SR 900 Adhesive and joints cover with Nitrile ECO Tapes, of pipe size.
( D) 09X 60 mm for 50 mm GI pipe.
</t>
  </si>
  <si>
    <t xml:space="preserve">5 S &amp; F of  two coat of Paramount Thermal protecting layer over Nitrile pipe section with glass cloth for pipe Sizes.
( A) 09X35 mm for 25 mm GI pipe.
</t>
  </si>
  <si>
    <t xml:space="preserve">6 S &amp; F of  two coat of Paramount Thermal protecting layer over Nitrile pipe section with glass cloth for pipe Sizes.
(B) 09X42 mm for 32 mm GI pipe.
</t>
  </si>
  <si>
    <t xml:space="preserve">7 S &amp; F of  two coat of Paramount Thermal protecting layer over Nitrile pipe section with glass cloth for pipe Sizes.
(C) 09X48 mm for 40 mm GI pipe.
</t>
  </si>
  <si>
    <t xml:space="preserve">8  S &amp; F of  two coat of Paramount Thermal protecting layer over Nitrile pipe section with glass cloth for pipe Sizes.
( D ) 09X 60 mm for 50 mm GI pipe.
</t>
  </si>
  <si>
    <t>Cum</t>
  </si>
  <si>
    <t>Meter</t>
  </si>
  <si>
    <t>Name of Work: Minor maintenance works like painting, polishing, plumbing etc in OAT, Hall-10 and Hall-11 at IIT Kanpur</t>
  </si>
  <si>
    <t>NIT No: Civil/23/06/2023-1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</si>
</sst>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2" fontId="14" fillId="0" borderId="14" xfId="59" applyNumberFormat="1" applyFont="1" applyFill="1" applyBorder="1" applyAlignment="1">
      <alignment horizontal="right" vertical="top"/>
      <protection/>
    </xf>
    <xf numFmtId="0" fontId="62" fillId="0" borderId="15" xfId="0" applyFont="1" applyFill="1" applyBorder="1" applyAlignment="1">
      <alignment horizontal="right" vertical="top"/>
    </xf>
    <xf numFmtId="2" fontId="7" fillId="0" borderId="15" xfId="59"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4" fillId="0" borderId="15"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23" fillId="0" borderId="15" xfId="56" applyNumberFormat="1" applyFont="1" applyFill="1" applyBorder="1" applyAlignment="1">
      <alignment horizontal="center" vertical="top" wrapText="1"/>
      <protection/>
    </xf>
    <xf numFmtId="0" fontId="63" fillId="0" borderId="15" xfId="0" applyFont="1" applyFill="1" applyBorder="1" applyAlignment="1">
      <alignment horizontal="justify" vertical="top" wrapText="1"/>
    </xf>
    <xf numFmtId="0" fontId="7" fillId="0" borderId="17" xfId="59" applyNumberFormat="1" applyFont="1" applyFill="1" applyBorder="1" applyAlignment="1">
      <alignment horizontal="left" vertical="top"/>
      <protection/>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0" borderId="15" xfId="56" applyNumberFormat="1" applyFont="1" applyFill="1" applyBorder="1" applyAlignment="1" applyProtection="1">
      <alignment horizontal="right" vertical="top" wrapText="1"/>
      <protection locked="0"/>
    </xf>
    <xf numFmtId="2" fontId="7" fillId="0" borderId="15" xfId="58" applyNumberFormat="1" applyFont="1" applyFill="1" applyBorder="1" applyAlignment="1">
      <alignment horizontal="right" vertical="top"/>
      <protection/>
    </xf>
    <xf numFmtId="2" fontId="63" fillId="0" borderId="15" xfId="0" applyNumberFormat="1" applyFont="1" applyFill="1" applyBorder="1" applyAlignment="1">
      <alignment horizontal="center" vertical="center"/>
    </xf>
    <xf numFmtId="0" fontId="64" fillId="0" borderId="15" xfId="0" applyFont="1" applyFill="1" applyBorder="1" applyAlignment="1">
      <alignment horizontal="justify" vertical="top" wrapText="1"/>
    </xf>
    <xf numFmtId="0" fontId="63" fillId="0" borderId="15" xfId="0" applyFont="1" applyFill="1" applyBorder="1" applyAlignment="1">
      <alignment horizontal="center" vertical="center"/>
    </xf>
    <xf numFmtId="0" fontId="63" fillId="0" borderId="15" xfId="0" applyFont="1" applyFill="1" applyBorder="1" applyAlignment="1">
      <alignment horizontal="center" vertical="center" wrapText="1"/>
    </xf>
    <xf numFmtId="0" fontId="5" fillId="0" borderId="0" xfId="56" applyNumberFormat="1" applyFont="1" applyFill="1" applyAlignment="1">
      <alignment vertical="top" wrapText="1"/>
      <protection/>
    </xf>
    <xf numFmtId="0" fontId="7" fillId="0" borderId="18" xfId="59" applyNumberFormat="1" applyFont="1" applyFill="1" applyBorder="1" applyAlignment="1">
      <alignment horizontal="left" vertical="top"/>
      <protection/>
    </xf>
    <xf numFmtId="0" fontId="15" fillId="0" borderId="19" xfId="56" applyNumberFormat="1" applyFont="1" applyFill="1" applyBorder="1" applyAlignment="1" applyProtection="1">
      <alignment vertical="top"/>
      <protection/>
    </xf>
    <xf numFmtId="0" fontId="16" fillId="0" borderId="20" xfId="59" applyNumberFormat="1" applyFont="1" applyFill="1" applyBorder="1" applyAlignment="1" applyProtection="1">
      <alignment vertical="center" wrapText="1"/>
      <protection locked="0"/>
    </xf>
    <xf numFmtId="0" fontId="17" fillId="33" borderId="20" xfId="59" applyNumberFormat="1" applyFont="1" applyFill="1" applyBorder="1" applyAlignment="1" applyProtection="1">
      <alignment vertical="center" wrapText="1"/>
      <protection locked="0"/>
    </xf>
    <xf numFmtId="10" fontId="18" fillId="33" borderId="20" xfId="66" applyNumberFormat="1" applyFont="1" applyFill="1" applyBorder="1" applyAlignment="1" applyProtection="1">
      <alignment horizontal="center" vertical="center"/>
      <protection locked="0"/>
    </xf>
    <xf numFmtId="0" fontId="15" fillId="0" borderId="20" xfId="59" applyNumberFormat="1" applyFont="1" applyFill="1" applyBorder="1" applyAlignment="1">
      <alignment vertical="top"/>
      <protection/>
    </xf>
    <xf numFmtId="0" fontId="4" fillId="0" borderId="20" xfId="56" applyNumberFormat="1" applyFont="1" applyFill="1" applyBorder="1" applyAlignment="1" applyProtection="1">
      <alignment vertical="top"/>
      <protection/>
    </xf>
    <xf numFmtId="0" fontId="12" fillId="0" borderId="20" xfId="59" applyNumberFormat="1" applyFont="1" applyFill="1" applyBorder="1" applyAlignment="1" applyProtection="1">
      <alignment vertical="center" wrapText="1"/>
      <protection locked="0"/>
    </xf>
    <xf numFmtId="0" fontId="12" fillId="0" borderId="20" xfId="66" applyNumberFormat="1" applyFont="1" applyFill="1" applyBorder="1" applyAlignment="1" applyProtection="1">
      <alignment vertical="center" wrapText="1"/>
      <protection locked="0"/>
    </xf>
    <xf numFmtId="0" fontId="16" fillId="0" borderId="20" xfId="59" applyNumberFormat="1" applyFont="1" applyFill="1" applyBorder="1" applyAlignment="1" applyProtection="1">
      <alignment vertical="center" wrapText="1"/>
      <protection/>
    </xf>
    <xf numFmtId="2" fontId="19" fillId="0" borderId="21"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4" fillId="0" borderId="15" xfId="59" applyNumberFormat="1" applyFont="1" applyFill="1" applyBorder="1" applyAlignment="1">
      <alignment vertical="top"/>
      <protection/>
    </xf>
    <xf numFmtId="0" fontId="14" fillId="0" borderId="15" xfId="59" applyNumberFormat="1" applyFont="1" applyFill="1" applyBorder="1" applyAlignment="1">
      <alignment vertical="top"/>
      <protection/>
    </xf>
    <xf numFmtId="0" fontId="4" fillId="0" borderId="15" xfId="56"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7" fillId="0" borderId="15"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7"/>
  <sheetViews>
    <sheetView showGridLines="0" zoomScale="90" zoomScaleNormal="90" zoomScalePageLayoutView="0" workbookViewId="0" topLeftCell="A1">
      <selection activeCell="BI110" sqref="BI11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153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232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233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29">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5">
        <v>7</v>
      </c>
      <c r="BB12" s="35">
        <v>54</v>
      </c>
      <c r="BC12" s="35">
        <v>8</v>
      </c>
      <c r="IE12" s="18"/>
      <c r="IF12" s="18"/>
      <c r="IG12" s="18"/>
      <c r="IH12" s="18"/>
      <c r="II12" s="18"/>
    </row>
    <row r="13" spans="1:243" s="17" customFormat="1" ht="18">
      <c r="A13" s="35">
        <v>1</v>
      </c>
      <c r="B13" s="36" t="s">
        <v>109</v>
      </c>
      <c r="C13" s="34"/>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17">
        <v>1</v>
      </c>
      <c r="IB13" s="17" t="s">
        <v>109</v>
      </c>
      <c r="IE13" s="18"/>
      <c r="IF13" s="18"/>
      <c r="IG13" s="18"/>
      <c r="IH13" s="18"/>
      <c r="II13" s="18"/>
    </row>
    <row r="14" spans="1:243" s="22" customFormat="1" ht="15.75">
      <c r="A14" s="32">
        <v>1.01</v>
      </c>
      <c r="B14" s="46" t="s">
        <v>158</v>
      </c>
      <c r="C14" s="27" t="s">
        <v>53</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2">
        <v>1.01</v>
      </c>
      <c r="IB14" s="22" t="s">
        <v>158</v>
      </c>
      <c r="IC14" s="22" t="s">
        <v>53</v>
      </c>
      <c r="IE14" s="23"/>
      <c r="IF14" s="23" t="s">
        <v>34</v>
      </c>
      <c r="IG14" s="23" t="s">
        <v>35</v>
      </c>
      <c r="IH14" s="23">
        <v>10</v>
      </c>
      <c r="II14" s="23" t="s">
        <v>36</v>
      </c>
    </row>
    <row r="15" spans="1:243" s="22" customFormat="1" ht="144.75" customHeight="1">
      <c r="A15" s="32">
        <v>1.02</v>
      </c>
      <c r="B15" s="37" t="s">
        <v>159</v>
      </c>
      <c r="C15" s="27" t="s">
        <v>54</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IA15" s="22">
        <v>1.02</v>
      </c>
      <c r="IB15" s="22" t="s">
        <v>159</v>
      </c>
      <c r="IC15" s="22" t="s">
        <v>54</v>
      </c>
      <c r="IE15" s="23"/>
      <c r="IF15" s="23" t="s">
        <v>40</v>
      </c>
      <c r="IG15" s="23" t="s">
        <v>35</v>
      </c>
      <c r="IH15" s="23">
        <v>123.223</v>
      </c>
      <c r="II15" s="23" t="s">
        <v>37</v>
      </c>
    </row>
    <row r="16" spans="1:243" s="22" customFormat="1" ht="28.5">
      <c r="A16" s="32">
        <v>1.03</v>
      </c>
      <c r="B16" s="37" t="s">
        <v>160</v>
      </c>
      <c r="C16" s="27" t="s">
        <v>55</v>
      </c>
      <c r="D16" s="47">
        <v>2.5</v>
      </c>
      <c r="E16" s="48" t="s">
        <v>124</v>
      </c>
      <c r="F16" s="45">
        <v>251.51</v>
      </c>
      <c r="G16" s="39"/>
      <c r="H16" s="39"/>
      <c r="I16" s="40" t="s">
        <v>38</v>
      </c>
      <c r="J16" s="41">
        <f aca="true" t="shared" si="0" ref="J16:J79">IF(I16="Less(-)",-1,1)</f>
        <v>1</v>
      </c>
      <c r="K16" s="39" t="s">
        <v>39</v>
      </c>
      <c r="L16" s="39" t="s">
        <v>4</v>
      </c>
      <c r="M16" s="42"/>
      <c r="N16" s="39"/>
      <c r="O16" s="39"/>
      <c r="P16" s="43"/>
      <c r="Q16" s="39"/>
      <c r="R16" s="39"/>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28">
        <f>ROUND(total_amount_ba($B$2,$D$2,D16,F16,J16,K16,M16),0)</f>
        <v>629</v>
      </c>
      <c r="BB16" s="44">
        <f>BA16+SUM(N16:AZ16)</f>
        <v>629</v>
      </c>
      <c r="BC16" s="30" t="str">
        <f>SpellNumber(L16,BB16)</f>
        <v>INR  Six Hundred &amp; Twenty Nine  Only</v>
      </c>
      <c r="IA16" s="22">
        <v>1.03</v>
      </c>
      <c r="IB16" s="22" t="s">
        <v>160</v>
      </c>
      <c r="IC16" s="22" t="s">
        <v>55</v>
      </c>
      <c r="ID16" s="22">
        <v>2.5</v>
      </c>
      <c r="IE16" s="23" t="s">
        <v>124</v>
      </c>
      <c r="IF16" s="23" t="s">
        <v>41</v>
      </c>
      <c r="IG16" s="23" t="s">
        <v>42</v>
      </c>
      <c r="IH16" s="23">
        <v>213</v>
      </c>
      <c r="II16" s="23" t="s">
        <v>37</v>
      </c>
    </row>
    <row r="17" spans="1:243" s="22" customFormat="1" ht="127.5">
      <c r="A17" s="32">
        <v>1.04</v>
      </c>
      <c r="B17" s="37" t="s">
        <v>161</v>
      </c>
      <c r="C17" s="27" t="s">
        <v>64</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2">
        <v>1.04</v>
      </c>
      <c r="IB17" s="22" t="s">
        <v>161</v>
      </c>
      <c r="IC17" s="22" t="s">
        <v>64</v>
      </c>
      <c r="IE17" s="23"/>
      <c r="IF17" s="23"/>
      <c r="IG17" s="23"/>
      <c r="IH17" s="23"/>
      <c r="II17" s="23"/>
    </row>
    <row r="18" spans="1:243" s="22" customFormat="1" ht="15.75">
      <c r="A18" s="32">
        <v>1.05</v>
      </c>
      <c r="B18" s="37" t="s">
        <v>162</v>
      </c>
      <c r="C18" s="27" t="s">
        <v>56</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IA18" s="22">
        <v>1.05</v>
      </c>
      <c r="IB18" s="22" t="s">
        <v>162</v>
      </c>
      <c r="IC18" s="22" t="s">
        <v>56</v>
      </c>
      <c r="IE18" s="23"/>
      <c r="IF18" s="23"/>
      <c r="IG18" s="23"/>
      <c r="IH18" s="23"/>
      <c r="II18" s="23"/>
    </row>
    <row r="19" spans="1:243" s="22" customFormat="1" ht="28.5">
      <c r="A19" s="32">
        <v>1.06</v>
      </c>
      <c r="B19" s="37" t="s">
        <v>163</v>
      </c>
      <c r="C19" s="27" t="s">
        <v>65</v>
      </c>
      <c r="D19" s="47">
        <v>12</v>
      </c>
      <c r="E19" s="48" t="s">
        <v>125</v>
      </c>
      <c r="F19" s="45">
        <v>365.94</v>
      </c>
      <c r="G19" s="39"/>
      <c r="H19" s="39"/>
      <c r="I19" s="40" t="s">
        <v>38</v>
      </c>
      <c r="J19" s="41">
        <f t="shared" si="0"/>
        <v>1</v>
      </c>
      <c r="K19" s="39" t="s">
        <v>39</v>
      </c>
      <c r="L19" s="39" t="s">
        <v>4</v>
      </c>
      <c r="M19" s="42"/>
      <c r="N19" s="39"/>
      <c r="O19" s="39"/>
      <c r="P19" s="43"/>
      <c r="Q19" s="39"/>
      <c r="R19" s="39"/>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28">
        <f aca="true" t="shared" si="1" ref="BA19:BA80">ROUND(total_amount_ba($B$2,$D$2,D19,F19,J19,K19,M19),0)</f>
        <v>4391</v>
      </c>
      <c r="BB19" s="44">
        <f aca="true" t="shared" si="2" ref="BB19:BB80">BA19+SUM(N19:AZ19)</f>
        <v>4391</v>
      </c>
      <c r="BC19" s="30" t="str">
        <f aca="true" t="shared" si="3" ref="BC19:BC80">SpellNumber(L19,BB19)</f>
        <v>INR  Four Thousand Three Hundred &amp; Ninety One  Only</v>
      </c>
      <c r="IA19" s="22">
        <v>1.06</v>
      </c>
      <c r="IB19" s="22" t="s">
        <v>163</v>
      </c>
      <c r="IC19" s="22" t="s">
        <v>65</v>
      </c>
      <c r="ID19" s="22">
        <v>12</v>
      </c>
      <c r="IE19" s="23" t="s">
        <v>125</v>
      </c>
      <c r="IF19" s="23"/>
      <c r="IG19" s="23"/>
      <c r="IH19" s="23"/>
      <c r="II19" s="23"/>
    </row>
    <row r="20" spans="1:243" s="22" customFormat="1" ht="15.75">
      <c r="A20" s="32">
        <v>1.07</v>
      </c>
      <c r="B20" s="37" t="s">
        <v>164</v>
      </c>
      <c r="C20" s="27" t="s">
        <v>66</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A20" s="22">
        <v>1.07</v>
      </c>
      <c r="IB20" s="22" t="s">
        <v>164</v>
      </c>
      <c r="IC20" s="22" t="s">
        <v>66</v>
      </c>
      <c r="IE20" s="23"/>
      <c r="IF20" s="23"/>
      <c r="IG20" s="23"/>
      <c r="IH20" s="23"/>
      <c r="II20" s="23"/>
    </row>
    <row r="21" spans="1:243" s="22" customFormat="1" ht="51">
      <c r="A21" s="32">
        <v>1.08</v>
      </c>
      <c r="B21" s="37" t="s">
        <v>165</v>
      </c>
      <c r="C21" s="27" t="s">
        <v>57</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A21" s="22">
        <v>1.08</v>
      </c>
      <c r="IB21" s="22" t="s">
        <v>165</v>
      </c>
      <c r="IC21" s="22" t="s">
        <v>57</v>
      </c>
      <c r="IE21" s="23"/>
      <c r="IF21" s="23" t="s">
        <v>34</v>
      </c>
      <c r="IG21" s="23" t="s">
        <v>43</v>
      </c>
      <c r="IH21" s="23">
        <v>10</v>
      </c>
      <c r="II21" s="23" t="s">
        <v>37</v>
      </c>
    </row>
    <row r="22" spans="1:243" s="22" customFormat="1" ht="51">
      <c r="A22" s="32">
        <v>1.09</v>
      </c>
      <c r="B22" s="37" t="s">
        <v>166</v>
      </c>
      <c r="C22" s="27" t="s">
        <v>67</v>
      </c>
      <c r="D22" s="47">
        <v>0.44</v>
      </c>
      <c r="E22" s="48" t="s">
        <v>124</v>
      </c>
      <c r="F22" s="45">
        <v>6457.83</v>
      </c>
      <c r="G22" s="39"/>
      <c r="H22" s="39"/>
      <c r="I22" s="40" t="s">
        <v>38</v>
      </c>
      <c r="J22" s="41">
        <f t="shared" si="0"/>
        <v>1</v>
      </c>
      <c r="K22" s="39" t="s">
        <v>39</v>
      </c>
      <c r="L22" s="39" t="s">
        <v>4</v>
      </c>
      <c r="M22" s="42"/>
      <c r="N22" s="39"/>
      <c r="O22" s="39"/>
      <c r="P22" s="43"/>
      <c r="Q22" s="39"/>
      <c r="R22" s="39"/>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28">
        <f t="shared" si="1"/>
        <v>2841</v>
      </c>
      <c r="BB22" s="44">
        <f t="shared" si="2"/>
        <v>2841</v>
      </c>
      <c r="BC22" s="30" t="str">
        <f t="shared" si="3"/>
        <v>INR  Two Thousand Eight Hundred &amp; Forty One  Only</v>
      </c>
      <c r="IA22" s="22">
        <v>1.09</v>
      </c>
      <c r="IB22" s="22" t="s">
        <v>166</v>
      </c>
      <c r="IC22" s="22" t="s">
        <v>67</v>
      </c>
      <c r="ID22" s="22">
        <v>0.44</v>
      </c>
      <c r="IE22" s="23" t="s">
        <v>124</v>
      </c>
      <c r="IF22" s="23"/>
      <c r="IG22" s="23"/>
      <c r="IH22" s="23"/>
      <c r="II22" s="23"/>
    </row>
    <row r="23" spans="1:243" s="22" customFormat="1" ht="27" customHeight="1">
      <c r="A23" s="32">
        <v>1.1</v>
      </c>
      <c r="B23" s="37" t="s">
        <v>110</v>
      </c>
      <c r="C23" s="27" t="s">
        <v>58</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A23" s="22">
        <v>1.1</v>
      </c>
      <c r="IB23" s="22" t="s">
        <v>110</v>
      </c>
      <c r="IC23" s="22" t="s">
        <v>58</v>
      </c>
      <c r="IE23" s="23"/>
      <c r="IF23" s="23" t="s">
        <v>40</v>
      </c>
      <c r="IG23" s="23" t="s">
        <v>35</v>
      </c>
      <c r="IH23" s="23">
        <v>123.223</v>
      </c>
      <c r="II23" s="23" t="s">
        <v>37</v>
      </c>
    </row>
    <row r="24" spans="1:243" s="22" customFormat="1" ht="51">
      <c r="A24" s="32">
        <v>1.11</v>
      </c>
      <c r="B24" s="37" t="s">
        <v>167</v>
      </c>
      <c r="C24" s="27" t="s">
        <v>68</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2">
        <v>1.11</v>
      </c>
      <c r="IB24" s="22" t="s">
        <v>167</v>
      </c>
      <c r="IC24" s="22" t="s">
        <v>68</v>
      </c>
      <c r="IE24" s="23"/>
      <c r="IF24" s="23" t="s">
        <v>44</v>
      </c>
      <c r="IG24" s="23" t="s">
        <v>45</v>
      </c>
      <c r="IH24" s="23">
        <v>10</v>
      </c>
      <c r="II24" s="23" t="s">
        <v>37</v>
      </c>
    </row>
    <row r="25" spans="1:243" s="22" customFormat="1" ht="28.5">
      <c r="A25" s="32">
        <v>1.12</v>
      </c>
      <c r="B25" s="37" t="s">
        <v>168</v>
      </c>
      <c r="C25" s="27" t="s">
        <v>69</v>
      </c>
      <c r="D25" s="47">
        <v>2.13</v>
      </c>
      <c r="E25" s="48" t="s">
        <v>124</v>
      </c>
      <c r="F25" s="45">
        <v>7267.3</v>
      </c>
      <c r="G25" s="39"/>
      <c r="H25" s="39"/>
      <c r="I25" s="40" t="s">
        <v>38</v>
      </c>
      <c r="J25" s="41">
        <f t="shared" si="0"/>
        <v>1</v>
      </c>
      <c r="K25" s="39" t="s">
        <v>39</v>
      </c>
      <c r="L25" s="39" t="s">
        <v>4</v>
      </c>
      <c r="M25" s="42"/>
      <c r="N25" s="39"/>
      <c r="O25" s="39"/>
      <c r="P25" s="43"/>
      <c r="Q25" s="39"/>
      <c r="R25" s="39"/>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28">
        <f t="shared" si="1"/>
        <v>15479</v>
      </c>
      <c r="BB25" s="44">
        <f t="shared" si="2"/>
        <v>15479</v>
      </c>
      <c r="BC25" s="30" t="str">
        <f t="shared" si="3"/>
        <v>INR  Fifteen Thousand Four Hundred &amp; Seventy Nine  Only</v>
      </c>
      <c r="IA25" s="22">
        <v>1.12</v>
      </c>
      <c r="IB25" s="22" t="s">
        <v>168</v>
      </c>
      <c r="IC25" s="22" t="s">
        <v>69</v>
      </c>
      <c r="ID25" s="22">
        <v>2.13</v>
      </c>
      <c r="IE25" s="23" t="s">
        <v>124</v>
      </c>
      <c r="IF25" s="23"/>
      <c r="IG25" s="23"/>
      <c r="IH25" s="23"/>
      <c r="II25" s="23"/>
    </row>
    <row r="26" spans="1:243" s="22" customFormat="1" ht="63.75">
      <c r="A26" s="32">
        <v>1.13</v>
      </c>
      <c r="B26" s="37" t="s">
        <v>169</v>
      </c>
      <c r="C26" s="27" t="s">
        <v>70</v>
      </c>
      <c r="D26" s="47">
        <v>1.2</v>
      </c>
      <c r="E26" s="48" t="s">
        <v>126</v>
      </c>
      <c r="F26" s="45">
        <v>718.24</v>
      </c>
      <c r="G26" s="39"/>
      <c r="H26" s="39"/>
      <c r="I26" s="40" t="s">
        <v>38</v>
      </c>
      <c r="J26" s="41">
        <f t="shared" si="0"/>
        <v>1</v>
      </c>
      <c r="K26" s="39" t="s">
        <v>39</v>
      </c>
      <c r="L26" s="39" t="s">
        <v>4</v>
      </c>
      <c r="M26" s="42"/>
      <c r="N26" s="39"/>
      <c r="O26" s="39"/>
      <c r="P26" s="43"/>
      <c r="Q26" s="39"/>
      <c r="R26" s="39"/>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28">
        <f t="shared" si="1"/>
        <v>862</v>
      </c>
      <c r="BB26" s="44">
        <f t="shared" si="2"/>
        <v>862</v>
      </c>
      <c r="BC26" s="30" t="str">
        <f t="shared" si="3"/>
        <v>INR  Eight Hundred &amp; Sixty Two  Only</v>
      </c>
      <c r="IA26" s="22">
        <v>1.13</v>
      </c>
      <c r="IB26" s="22" t="s">
        <v>169</v>
      </c>
      <c r="IC26" s="22" t="s">
        <v>70</v>
      </c>
      <c r="ID26" s="22">
        <v>1.2</v>
      </c>
      <c r="IE26" s="23" t="s">
        <v>126</v>
      </c>
      <c r="IF26" s="23" t="s">
        <v>41</v>
      </c>
      <c r="IG26" s="23" t="s">
        <v>42</v>
      </c>
      <c r="IH26" s="23">
        <v>213</v>
      </c>
      <c r="II26" s="23" t="s">
        <v>37</v>
      </c>
    </row>
    <row r="27" spans="1:243" s="22" customFormat="1" ht="15.75">
      <c r="A27" s="32">
        <v>1.14</v>
      </c>
      <c r="B27" s="37" t="s">
        <v>111</v>
      </c>
      <c r="C27" s="27" t="s">
        <v>71</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IA27" s="22">
        <v>1.14</v>
      </c>
      <c r="IB27" s="22" t="s">
        <v>111</v>
      </c>
      <c r="IC27" s="22" t="s">
        <v>71</v>
      </c>
      <c r="IE27" s="23"/>
      <c r="IF27" s="23"/>
      <c r="IG27" s="23"/>
      <c r="IH27" s="23"/>
      <c r="II27" s="23"/>
    </row>
    <row r="28" spans="1:243" s="22" customFormat="1" ht="63.75">
      <c r="A28" s="32">
        <v>1.15</v>
      </c>
      <c r="B28" s="37" t="s">
        <v>170</v>
      </c>
      <c r="C28" s="27" t="s">
        <v>72</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IA28" s="22">
        <v>1.15</v>
      </c>
      <c r="IB28" s="22" t="s">
        <v>170</v>
      </c>
      <c r="IC28" s="22" t="s">
        <v>72</v>
      </c>
      <c r="IE28" s="49"/>
      <c r="IF28" s="23"/>
      <c r="IG28" s="23"/>
      <c r="IH28" s="23"/>
      <c r="II28" s="23"/>
    </row>
    <row r="29" spans="1:243" s="22" customFormat="1" ht="28.5">
      <c r="A29" s="32">
        <v>1.16</v>
      </c>
      <c r="B29" s="37" t="s">
        <v>171</v>
      </c>
      <c r="C29" s="27" t="s">
        <v>73</v>
      </c>
      <c r="D29" s="47">
        <v>61</v>
      </c>
      <c r="E29" s="48" t="s">
        <v>126</v>
      </c>
      <c r="F29" s="45">
        <v>787.55</v>
      </c>
      <c r="G29" s="39"/>
      <c r="H29" s="39"/>
      <c r="I29" s="40" t="s">
        <v>38</v>
      </c>
      <c r="J29" s="41">
        <f t="shared" si="0"/>
        <v>1</v>
      </c>
      <c r="K29" s="39" t="s">
        <v>39</v>
      </c>
      <c r="L29" s="39" t="s">
        <v>4</v>
      </c>
      <c r="M29" s="42"/>
      <c r="N29" s="39"/>
      <c r="O29" s="39"/>
      <c r="P29" s="43"/>
      <c r="Q29" s="39"/>
      <c r="R29" s="39"/>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28">
        <f t="shared" si="1"/>
        <v>48041</v>
      </c>
      <c r="BB29" s="44">
        <f t="shared" si="2"/>
        <v>48041</v>
      </c>
      <c r="BC29" s="30" t="str">
        <f t="shared" si="3"/>
        <v>INR  Forty Eight Thousand  &amp;Forty One  Only</v>
      </c>
      <c r="IA29" s="22">
        <v>1.16</v>
      </c>
      <c r="IB29" s="22" t="s">
        <v>171</v>
      </c>
      <c r="IC29" s="22" t="s">
        <v>73</v>
      </c>
      <c r="ID29" s="22">
        <v>61</v>
      </c>
      <c r="IE29" s="23" t="s">
        <v>126</v>
      </c>
      <c r="IF29" s="23"/>
      <c r="IG29" s="23"/>
      <c r="IH29" s="23"/>
      <c r="II29" s="23"/>
    </row>
    <row r="30" spans="1:243" s="22" customFormat="1" ht="76.5">
      <c r="A30" s="32">
        <v>1.17</v>
      </c>
      <c r="B30" s="37" t="s">
        <v>172</v>
      </c>
      <c r="C30" s="27" t="s">
        <v>74</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IA30" s="22">
        <v>1.17</v>
      </c>
      <c r="IB30" s="22" t="s">
        <v>172</v>
      </c>
      <c r="IC30" s="22" t="s">
        <v>74</v>
      </c>
      <c r="IE30" s="23"/>
      <c r="IF30" s="23"/>
      <c r="IG30" s="23"/>
      <c r="IH30" s="23"/>
      <c r="II30" s="23"/>
    </row>
    <row r="31" spans="1:243" s="22" customFormat="1" ht="28.5">
      <c r="A31" s="32">
        <v>1.18</v>
      </c>
      <c r="B31" s="37" t="s">
        <v>173</v>
      </c>
      <c r="C31" s="27" t="s">
        <v>59</v>
      </c>
      <c r="D31" s="47">
        <v>5.76</v>
      </c>
      <c r="E31" s="48" t="s">
        <v>126</v>
      </c>
      <c r="F31" s="45">
        <v>1496.36</v>
      </c>
      <c r="G31" s="39"/>
      <c r="H31" s="39"/>
      <c r="I31" s="40" t="s">
        <v>38</v>
      </c>
      <c r="J31" s="41">
        <f t="shared" si="0"/>
        <v>1</v>
      </c>
      <c r="K31" s="39" t="s">
        <v>39</v>
      </c>
      <c r="L31" s="39" t="s">
        <v>4</v>
      </c>
      <c r="M31" s="42"/>
      <c r="N31" s="39"/>
      <c r="O31" s="39"/>
      <c r="P31" s="43"/>
      <c r="Q31" s="39"/>
      <c r="R31" s="39"/>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28">
        <f t="shared" si="1"/>
        <v>8619</v>
      </c>
      <c r="BB31" s="44">
        <f t="shared" si="2"/>
        <v>8619</v>
      </c>
      <c r="BC31" s="30" t="str">
        <f t="shared" si="3"/>
        <v>INR  Eight Thousand Six Hundred &amp; Nineteen  Only</v>
      </c>
      <c r="IA31" s="22">
        <v>1.18</v>
      </c>
      <c r="IB31" s="22" t="s">
        <v>173</v>
      </c>
      <c r="IC31" s="22" t="s">
        <v>59</v>
      </c>
      <c r="ID31" s="22">
        <v>5.76</v>
      </c>
      <c r="IE31" s="23" t="s">
        <v>126</v>
      </c>
      <c r="IF31" s="23"/>
      <c r="IG31" s="23"/>
      <c r="IH31" s="23"/>
      <c r="II31" s="23"/>
    </row>
    <row r="32" spans="1:243" s="22" customFormat="1" ht="89.25">
      <c r="A32" s="32">
        <v>1.19</v>
      </c>
      <c r="B32" s="37" t="s">
        <v>154</v>
      </c>
      <c r="C32" s="27" t="s">
        <v>75</v>
      </c>
      <c r="D32" s="47">
        <v>5.8</v>
      </c>
      <c r="E32" s="48" t="s">
        <v>126</v>
      </c>
      <c r="F32" s="45">
        <v>1787.42</v>
      </c>
      <c r="G32" s="39"/>
      <c r="H32" s="39"/>
      <c r="I32" s="40" t="s">
        <v>38</v>
      </c>
      <c r="J32" s="41">
        <f t="shared" si="0"/>
        <v>1</v>
      </c>
      <c r="K32" s="39" t="s">
        <v>39</v>
      </c>
      <c r="L32" s="39" t="s">
        <v>4</v>
      </c>
      <c r="M32" s="42"/>
      <c r="N32" s="39"/>
      <c r="O32" s="39"/>
      <c r="P32" s="43"/>
      <c r="Q32" s="39"/>
      <c r="R32" s="39"/>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28">
        <f t="shared" si="1"/>
        <v>10367</v>
      </c>
      <c r="BB32" s="44">
        <f t="shared" si="2"/>
        <v>10367</v>
      </c>
      <c r="BC32" s="30" t="str">
        <f t="shared" si="3"/>
        <v>INR  Ten Thousand Three Hundred &amp; Sixty Seven  Only</v>
      </c>
      <c r="IA32" s="22">
        <v>1.19</v>
      </c>
      <c r="IB32" s="22" t="s">
        <v>154</v>
      </c>
      <c r="IC32" s="22" t="s">
        <v>75</v>
      </c>
      <c r="ID32" s="22">
        <v>5.8</v>
      </c>
      <c r="IE32" s="23" t="s">
        <v>126</v>
      </c>
      <c r="IF32" s="23"/>
      <c r="IG32" s="23"/>
      <c r="IH32" s="23"/>
      <c r="II32" s="23"/>
    </row>
    <row r="33" spans="1:243" s="22" customFormat="1" ht="89.25">
      <c r="A33" s="32">
        <v>1.2</v>
      </c>
      <c r="B33" s="37" t="s">
        <v>174</v>
      </c>
      <c r="C33" s="27" t="s">
        <v>76</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2">
        <v>1.2</v>
      </c>
      <c r="IB33" s="22" t="s">
        <v>174</v>
      </c>
      <c r="IC33" s="22" t="s">
        <v>76</v>
      </c>
      <c r="IE33" s="23"/>
      <c r="IF33" s="23"/>
      <c r="IG33" s="23"/>
      <c r="IH33" s="23"/>
      <c r="II33" s="23"/>
    </row>
    <row r="34" spans="1:243" s="22" customFormat="1" ht="28.5">
      <c r="A34" s="32">
        <v>1.21</v>
      </c>
      <c r="B34" s="37" t="s">
        <v>175</v>
      </c>
      <c r="C34" s="27" t="s">
        <v>77</v>
      </c>
      <c r="D34" s="47">
        <v>4.2</v>
      </c>
      <c r="E34" s="48" t="s">
        <v>126</v>
      </c>
      <c r="F34" s="45">
        <v>1132.84</v>
      </c>
      <c r="G34" s="39"/>
      <c r="H34" s="39"/>
      <c r="I34" s="40" t="s">
        <v>38</v>
      </c>
      <c r="J34" s="41">
        <f t="shared" si="0"/>
        <v>1</v>
      </c>
      <c r="K34" s="39" t="s">
        <v>39</v>
      </c>
      <c r="L34" s="39" t="s">
        <v>4</v>
      </c>
      <c r="M34" s="42"/>
      <c r="N34" s="39"/>
      <c r="O34" s="39"/>
      <c r="P34" s="43"/>
      <c r="Q34" s="39"/>
      <c r="R34" s="39"/>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28">
        <f t="shared" si="1"/>
        <v>4758</v>
      </c>
      <c r="BB34" s="44">
        <f t="shared" si="2"/>
        <v>4758</v>
      </c>
      <c r="BC34" s="30" t="str">
        <f t="shared" si="3"/>
        <v>INR  Four Thousand Seven Hundred &amp; Fifty Eight  Only</v>
      </c>
      <c r="IA34" s="22">
        <v>1.21</v>
      </c>
      <c r="IB34" s="22" t="s">
        <v>175</v>
      </c>
      <c r="IC34" s="22" t="s">
        <v>77</v>
      </c>
      <c r="ID34" s="22">
        <v>4.2</v>
      </c>
      <c r="IE34" s="23" t="s">
        <v>126</v>
      </c>
      <c r="IF34" s="23"/>
      <c r="IG34" s="23"/>
      <c r="IH34" s="23"/>
      <c r="II34" s="23"/>
    </row>
    <row r="35" spans="1:243" s="22" customFormat="1" ht="38.25">
      <c r="A35" s="32">
        <v>1.22</v>
      </c>
      <c r="B35" s="37" t="s">
        <v>176</v>
      </c>
      <c r="C35" s="27" t="s">
        <v>78</v>
      </c>
      <c r="D35" s="47">
        <v>5.8</v>
      </c>
      <c r="E35" s="48" t="s">
        <v>126</v>
      </c>
      <c r="F35" s="45">
        <v>31.87</v>
      </c>
      <c r="G35" s="39"/>
      <c r="H35" s="39"/>
      <c r="I35" s="40" t="s">
        <v>38</v>
      </c>
      <c r="J35" s="41">
        <f t="shared" si="0"/>
        <v>1</v>
      </c>
      <c r="K35" s="39" t="s">
        <v>39</v>
      </c>
      <c r="L35" s="39" t="s">
        <v>4</v>
      </c>
      <c r="M35" s="42"/>
      <c r="N35" s="39"/>
      <c r="O35" s="39"/>
      <c r="P35" s="43"/>
      <c r="Q35" s="39"/>
      <c r="R35" s="39"/>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28">
        <f t="shared" si="1"/>
        <v>185</v>
      </c>
      <c r="BB35" s="44">
        <f t="shared" si="2"/>
        <v>185</v>
      </c>
      <c r="BC35" s="30" t="str">
        <f t="shared" si="3"/>
        <v>INR  One Hundred &amp; Eighty Five  Only</v>
      </c>
      <c r="IA35" s="22">
        <v>1.22</v>
      </c>
      <c r="IB35" s="22" t="s">
        <v>176</v>
      </c>
      <c r="IC35" s="22" t="s">
        <v>78</v>
      </c>
      <c r="ID35" s="22">
        <v>5.8</v>
      </c>
      <c r="IE35" s="23" t="s">
        <v>126</v>
      </c>
      <c r="IF35" s="23"/>
      <c r="IG35" s="23"/>
      <c r="IH35" s="23"/>
      <c r="II35" s="23"/>
    </row>
    <row r="36" spans="1:243" s="22" customFormat="1" ht="15.75">
      <c r="A36" s="32">
        <v>1.23</v>
      </c>
      <c r="B36" s="37" t="s">
        <v>112</v>
      </c>
      <c r="C36" s="27" t="s">
        <v>79</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IA36" s="22">
        <v>1.23</v>
      </c>
      <c r="IB36" s="22" t="s">
        <v>112</v>
      </c>
      <c r="IC36" s="22" t="s">
        <v>79</v>
      </c>
      <c r="IE36" s="23"/>
      <c r="IF36" s="23"/>
      <c r="IG36" s="23"/>
      <c r="IH36" s="23"/>
      <c r="II36" s="23"/>
    </row>
    <row r="37" spans="1:243" s="22" customFormat="1" ht="25.5">
      <c r="A37" s="32">
        <v>1.24</v>
      </c>
      <c r="B37" s="37" t="s">
        <v>114</v>
      </c>
      <c r="C37" s="27" t="s">
        <v>80</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IA37" s="22">
        <v>1.24</v>
      </c>
      <c r="IB37" s="22" t="s">
        <v>114</v>
      </c>
      <c r="IC37" s="22" t="s">
        <v>80</v>
      </c>
      <c r="IE37" s="23"/>
      <c r="IF37" s="23"/>
      <c r="IG37" s="23"/>
      <c r="IH37" s="23"/>
      <c r="II37" s="23"/>
    </row>
    <row r="38" spans="1:243" s="22" customFormat="1" ht="28.5">
      <c r="A38" s="32">
        <v>1.25</v>
      </c>
      <c r="B38" s="37" t="s">
        <v>113</v>
      </c>
      <c r="C38" s="27" t="s">
        <v>60</v>
      </c>
      <c r="D38" s="47">
        <v>25</v>
      </c>
      <c r="E38" s="48" t="s">
        <v>126</v>
      </c>
      <c r="F38" s="45">
        <v>297.33</v>
      </c>
      <c r="G38" s="39"/>
      <c r="H38" s="39"/>
      <c r="I38" s="40" t="s">
        <v>38</v>
      </c>
      <c r="J38" s="41">
        <f t="shared" si="0"/>
        <v>1</v>
      </c>
      <c r="K38" s="39" t="s">
        <v>39</v>
      </c>
      <c r="L38" s="39" t="s">
        <v>4</v>
      </c>
      <c r="M38" s="42"/>
      <c r="N38" s="39"/>
      <c r="O38" s="39"/>
      <c r="P38" s="43"/>
      <c r="Q38" s="39"/>
      <c r="R38" s="39"/>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28">
        <f t="shared" si="1"/>
        <v>7433</v>
      </c>
      <c r="BB38" s="44">
        <f t="shared" si="2"/>
        <v>7433</v>
      </c>
      <c r="BC38" s="30" t="str">
        <f t="shared" si="3"/>
        <v>INR  Seven Thousand Four Hundred &amp; Thirty Three  Only</v>
      </c>
      <c r="IA38" s="22">
        <v>1.25</v>
      </c>
      <c r="IB38" s="22" t="s">
        <v>113</v>
      </c>
      <c r="IC38" s="22" t="s">
        <v>60</v>
      </c>
      <c r="ID38" s="22">
        <v>25</v>
      </c>
      <c r="IE38" s="23" t="s">
        <v>126</v>
      </c>
      <c r="IF38" s="23"/>
      <c r="IG38" s="23"/>
      <c r="IH38" s="23"/>
      <c r="II38" s="23"/>
    </row>
    <row r="39" spans="1:243" s="22" customFormat="1" ht="28.5">
      <c r="A39" s="32">
        <v>1.26</v>
      </c>
      <c r="B39" s="37" t="s">
        <v>177</v>
      </c>
      <c r="C39" s="27" t="s">
        <v>61</v>
      </c>
      <c r="D39" s="47">
        <v>9.14</v>
      </c>
      <c r="E39" s="48" t="s">
        <v>126</v>
      </c>
      <c r="F39" s="45">
        <v>59.45</v>
      </c>
      <c r="G39" s="39"/>
      <c r="H39" s="39"/>
      <c r="I39" s="40" t="s">
        <v>38</v>
      </c>
      <c r="J39" s="41">
        <f t="shared" si="0"/>
        <v>1</v>
      </c>
      <c r="K39" s="39" t="s">
        <v>39</v>
      </c>
      <c r="L39" s="39" t="s">
        <v>4</v>
      </c>
      <c r="M39" s="42"/>
      <c r="N39" s="39"/>
      <c r="O39" s="39"/>
      <c r="P39" s="43"/>
      <c r="Q39" s="39"/>
      <c r="R39" s="39"/>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28">
        <f t="shared" si="1"/>
        <v>543</v>
      </c>
      <c r="BB39" s="44">
        <f t="shared" si="2"/>
        <v>543</v>
      </c>
      <c r="BC39" s="30" t="str">
        <f t="shared" si="3"/>
        <v>INR  Five Hundred &amp; Forty Three  Only</v>
      </c>
      <c r="IA39" s="22">
        <v>1.26</v>
      </c>
      <c r="IB39" s="22" t="s">
        <v>177</v>
      </c>
      <c r="IC39" s="22" t="s">
        <v>61</v>
      </c>
      <c r="ID39" s="22">
        <v>9.14</v>
      </c>
      <c r="IE39" s="23" t="s">
        <v>126</v>
      </c>
      <c r="IF39" s="23"/>
      <c r="IG39" s="23"/>
      <c r="IH39" s="23"/>
      <c r="II39" s="23"/>
    </row>
    <row r="40" spans="1:243" s="22" customFormat="1" ht="38.25">
      <c r="A40" s="32">
        <v>1.27</v>
      </c>
      <c r="B40" s="37" t="s">
        <v>178</v>
      </c>
      <c r="C40" s="27" t="s">
        <v>81</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IA40" s="22">
        <v>1.27</v>
      </c>
      <c r="IB40" s="22" t="s">
        <v>178</v>
      </c>
      <c r="IC40" s="22" t="s">
        <v>81</v>
      </c>
      <c r="IE40" s="23"/>
      <c r="IF40" s="23"/>
      <c r="IG40" s="23"/>
      <c r="IH40" s="23"/>
      <c r="II40" s="23"/>
    </row>
    <row r="41" spans="1:243" s="22" customFormat="1" ht="28.5">
      <c r="A41" s="32">
        <v>1.28</v>
      </c>
      <c r="B41" s="37" t="s">
        <v>179</v>
      </c>
      <c r="C41" s="27" t="s">
        <v>82</v>
      </c>
      <c r="D41" s="47">
        <v>155</v>
      </c>
      <c r="E41" s="48" t="s">
        <v>126</v>
      </c>
      <c r="F41" s="45">
        <v>187.99</v>
      </c>
      <c r="G41" s="39"/>
      <c r="H41" s="39"/>
      <c r="I41" s="40" t="s">
        <v>38</v>
      </c>
      <c r="J41" s="41">
        <f t="shared" si="0"/>
        <v>1</v>
      </c>
      <c r="K41" s="39" t="s">
        <v>39</v>
      </c>
      <c r="L41" s="39" t="s">
        <v>4</v>
      </c>
      <c r="M41" s="42"/>
      <c r="N41" s="39"/>
      <c r="O41" s="39"/>
      <c r="P41" s="43"/>
      <c r="Q41" s="39"/>
      <c r="R41" s="39"/>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28">
        <f t="shared" si="1"/>
        <v>29138</v>
      </c>
      <c r="BB41" s="44">
        <f t="shared" si="2"/>
        <v>29138</v>
      </c>
      <c r="BC41" s="30" t="str">
        <f t="shared" si="3"/>
        <v>INR  Twenty Nine Thousand One Hundred &amp; Thirty Eight  Only</v>
      </c>
      <c r="IA41" s="22">
        <v>1.28</v>
      </c>
      <c r="IB41" s="22" t="s">
        <v>179</v>
      </c>
      <c r="IC41" s="22" t="s">
        <v>82</v>
      </c>
      <c r="ID41" s="22">
        <v>155</v>
      </c>
      <c r="IE41" s="23" t="s">
        <v>126</v>
      </c>
      <c r="IF41" s="23"/>
      <c r="IG41" s="23"/>
      <c r="IH41" s="23"/>
      <c r="II41" s="23"/>
    </row>
    <row r="42" spans="1:243" s="22" customFormat="1" ht="76.5">
      <c r="A42" s="32">
        <v>1.29</v>
      </c>
      <c r="B42" s="37" t="s">
        <v>116</v>
      </c>
      <c r="C42" s="27" t="s">
        <v>83</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IA42" s="22">
        <v>1.29</v>
      </c>
      <c r="IB42" s="22" t="s">
        <v>116</v>
      </c>
      <c r="IC42" s="22" t="s">
        <v>83</v>
      </c>
      <c r="IE42" s="23"/>
      <c r="IF42" s="23"/>
      <c r="IG42" s="23"/>
      <c r="IH42" s="23"/>
      <c r="II42" s="23"/>
    </row>
    <row r="43" spans="1:243" s="22" customFormat="1" ht="28.5">
      <c r="A43" s="32">
        <v>1.3</v>
      </c>
      <c r="B43" s="37" t="s">
        <v>115</v>
      </c>
      <c r="C43" s="27" t="s">
        <v>84</v>
      </c>
      <c r="D43" s="47">
        <v>805</v>
      </c>
      <c r="E43" s="48" t="s">
        <v>126</v>
      </c>
      <c r="F43" s="45">
        <v>81.32</v>
      </c>
      <c r="G43" s="39"/>
      <c r="H43" s="39"/>
      <c r="I43" s="40" t="s">
        <v>38</v>
      </c>
      <c r="J43" s="41">
        <f t="shared" si="0"/>
        <v>1</v>
      </c>
      <c r="K43" s="39" t="s">
        <v>39</v>
      </c>
      <c r="L43" s="39" t="s">
        <v>4</v>
      </c>
      <c r="M43" s="42"/>
      <c r="N43" s="39"/>
      <c r="O43" s="39"/>
      <c r="P43" s="43"/>
      <c r="Q43" s="39"/>
      <c r="R43" s="39"/>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28">
        <f t="shared" si="1"/>
        <v>65463</v>
      </c>
      <c r="BB43" s="44">
        <f t="shared" si="2"/>
        <v>65463</v>
      </c>
      <c r="BC43" s="30" t="str">
        <f t="shared" si="3"/>
        <v>INR  Sixty Five Thousand Four Hundred &amp; Sixty Three  Only</v>
      </c>
      <c r="IA43" s="22">
        <v>1.3</v>
      </c>
      <c r="IB43" s="22" t="s">
        <v>115</v>
      </c>
      <c r="IC43" s="22" t="s">
        <v>84</v>
      </c>
      <c r="ID43" s="22">
        <v>805</v>
      </c>
      <c r="IE43" s="23" t="s">
        <v>126</v>
      </c>
      <c r="IF43" s="23"/>
      <c r="IG43" s="23"/>
      <c r="IH43" s="23"/>
      <c r="II43" s="23"/>
    </row>
    <row r="44" spans="1:243" s="22" customFormat="1" ht="63.75">
      <c r="A44" s="32">
        <v>1.31</v>
      </c>
      <c r="B44" s="37" t="s">
        <v>117</v>
      </c>
      <c r="C44" s="27" t="s">
        <v>85</v>
      </c>
      <c r="D44" s="47">
        <v>167</v>
      </c>
      <c r="E44" s="48" t="s">
        <v>126</v>
      </c>
      <c r="F44" s="45">
        <v>108.59</v>
      </c>
      <c r="G44" s="39"/>
      <c r="H44" s="39"/>
      <c r="I44" s="40" t="s">
        <v>38</v>
      </c>
      <c r="J44" s="41">
        <f t="shared" si="0"/>
        <v>1</v>
      </c>
      <c r="K44" s="39" t="s">
        <v>39</v>
      </c>
      <c r="L44" s="39" t="s">
        <v>4</v>
      </c>
      <c r="M44" s="42"/>
      <c r="N44" s="39"/>
      <c r="O44" s="39"/>
      <c r="P44" s="43"/>
      <c r="Q44" s="39"/>
      <c r="R44" s="39"/>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28">
        <f t="shared" si="1"/>
        <v>18135</v>
      </c>
      <c r="BB44" s="44">
        <f t="shared" si="2"/>
        <v>18135</v>
      </c>
      <c r="BC44" s="30" t="str">
        <f t="shared" si="3"/>
        <v>INR  Eighteen Thousand One Hundred &amp; Thirty Five  Only</v>
      </c>
      <c r="IA44" s="22">
        <v>1.31</v>
      </c>
      <c r="IB44" s="22" t="s">
        <v>117</v>
      </c>
      <c r="IC44" s="22" t="s">
        <v>85</v>
      </c>
      <c r="ID44" s="22">
        <v>167</v>
      </c>
      <c r="IE44" s="23" t="s">
        <v>126</v>
      </c>
      <c r="IF44" s="23"/>
      <c r="IG44" s="23"/>
      <c r="IH44" s="23"/>
      <c r="II44" s="23"/>
    </row>
    <row r="45" spans="1:243" s="22" customFormat="1" ht="102">
      <c r="A45" s="32">
        <v>1.32</v>
      </c>
      <c r="B45" s="37" t="s">
        <v>180</v>
      </c>
      <c r="C45" s="27" t="s">
        <v>86</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IA45" s="22">
        <v>1.32</v>
      </c>
      <c r="IB45" s="22" t="s">
        <v>180</v>
      </c>
      <c r="IC45" s="22" t="s">
        <v>86</v>
      </c>
      <c r="IE45" s="23"/>
      <c r="IF45" s="23"/>
      <c r="IG45" s="23"/>
      <c r="IH45" s="23"/>
      <c r="II45" s="23"/>
    </row>
    <row r="46" spans="1:243" s="22" customFormat="1" ht="28.5">
      <c r="A46" s="32">
        <v>1.33</v>
      </c>
      <c r="B46" s="37" t="s">
        <v>181</v>
      </c>
      <c r="C46" s="27" t="s">
        <v>87</v>
      </c>
      <c r="D46" s="47">
        <v>109</v>
      </c>
      <c r="E46" s="48" t="s">
        <v>126</v>
      </c>
      <c r="F46" s="45">
        <v>106.58</v>
      </c>
      <c r="G46" s="39"/>
      <c r="H46" s="39"/>
      <c r="I46" s="40" t="s">
        <v>38</v>
      </c>
      <c r="J46" s="41">
        <f t="shared" si="0"/>
        <v>1</v>
      </c>
      <c r="K46" s="39" t="s">
        <v>39</v>
      </c>
      <c r="L46" s="39" t="s">
        <v>4</v>
      </c>
      <c r="M46" s="42"/>
      <c r="N46" s="39"/>
      <c r="O46" s="39"/>
      <c r="P46" s="43"/>
      <c r="Q46" s="39"/>
      <c r="R46" s="39"/>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28">
        <f t="shared" si="1"/>
        <v>11617</v>
      </c>
      <c r="BB46" s="44">
        <f t="shared" si="2"/>
        <v>11617</v>
      </c>
      <c r="BC46" s="30" t="str">
        <f t="shared" si="3"/>
        <v>INR  Eleven Thousand Six Hundred &amp; Seventeen  Only</v>
      </c>
      <c r="IA46" s="22">
        <v>1.33</v>
      </c>
      <c r="IB46" s="22" t="s">
        <v>181</v>
      </c>
      <c r="IC46" s="22" t="s">
        <v>87</v>
      </c>
      <c r="ID46" s="22">
        <v>109</v>
      </c>
      <c r="IE46" s="23" t="s">
        <v>126</v>
      </c>
      <c r="IF46" s="23"/>
      <c r="IG46" s="23"/>
      <c r="IH46" s="23"/>
      <c r="II46" s="23"/>
    </row>
    <row r="47" spans="1:243" s="22" customFormat="1" ht="63.75">
      <c r="A47" s="32">
        <v>1.34</v>
      </c>
      <c r="B47" s="37" t="s">
        <v>182</v>
      </c>
      <c r="C47" s="27" t="s">
        <v>88</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IA47" s="22">
        <v>1.34</v>
      </c>
      <c r="IB47" s="22" t="s">
        <v>182</v>
      </c>
      <c r="IC47" s="22" t="s">
        <v>88</v>
      </c>
      <c r="IE47" s="23"/>
      <c r="IF47" s="23"/>
      <c r="IG47" s="23"/>
      <c r="IH47" s="23"/>
      <c r="II47" s="23"/>
    </row>
    <row r="48" spans="1:243" s="22" customFormat="1" ht="28.5">
      <c r="A48" s="32">
        <v>1.35</v>
      </c>
      <c r="B48" s="37" t="s">
        <v>183</v>
      </c>
      <c r="C48" s="27" t="s">
        <v>89</v>
      </c>
      <c r="D48" s="47">
        <v>735</v>
      </c>
      <c r="E48" s="48" t="s">
        <v>126</v>
      </c>
      <c r="F48" s="45">
        <v>49.8</v>
      </c>
      <c r="G48" s="39"/>
      <c r="H48" s="39"/>
      <c r="I48" s="40" t="s">
        <v>38</v>
      </c>
      <c r="J48" s="41">
        <f t="shared" si="0"/>
        <v>1</v>
      </c>
      <c r="K48" s="39" t="s">
        <v>39</v>
      </c>
      <c r="L48" s="39" t="s">
        <v>4</v>
      </c>
      <c r="M48" s="42"/>
      <c r="N48" s="39"/>
      <c r="O48" s="39"/>
      <c r="P48" s="43"/>
      <c r="Q48" s="39"/>
      <c r="R48" s="39"/>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28">
        <f t="shared" si="1"/>
        <v>36603</v>
      </c>
      <c r="BB48" s="44">
        <f t="shared" si="2"/>
        <v>36603</v>
      </c>
      <c r="BC48" s="30" t="str">
        <f t="shared" si="3"/>
        <v>INR  Thirty Six Thousand Six Hundred &amp; Three  Only</v>
      </c>
      <c r="IA48" s="22">
        <v>1.35</v>
      </c>
      <c r="IB48" s="22" t="s">
        <v>183</v>
      </c>
      <c r="IC48" s="22" t="s">
        <v>89</v>
      </c>
      <c r="ID48" s="22">
        <v>735</v>
      </c>
      <c r="IE48" s="23" t="s">
        <v>126</v>
      </c>
      <c r="IF48" s="23"/>
      <c r="IG48" s="23"/>
      <c r="IH48" s="23"/>
      <c r="II48" s="23"/>
    </row>
    <row r="49" spans="1:243" s="22" customFormat="1" ht="76.5">
      <c r="A49" s="32">
        <v>1.36</v>
      </c>
      <c r="B49" s="37" t="s">
        <v>184</v>
      </c>
      <c r="C49" s="27" t="s">
        <v>90</v>
      </c>
      <c r="D49" s="47">
        <v>167</v>
      </c>
      <c r="E49" s="48" t="s">
        <v>126</v>
      </c>
      <c r="F49" s="45">
        <v>18.28</v>
      </c>
      <c r="G49" s="39"/>
      <c r="H49" s="39"/>
      <c r="I49" s="40" t="s">
        <v>38</v>
      </c>
      <c r="J49" s="41">
        <f t="shared" si="0"/>
        <v>1</v>
      </c>
      <c r="K49" s="39" t="s">
        <v>39</v>
      </c>
      <c r="L49" s="39" t="s">
        <v>4</v>
      </c>
      <c r="M49" s="42"/>
      <c r="N49" s="39"/>
      <c r="O49" s="39"/>
      <c r="P49" s="43"/>
      <c r="Q49" s="39"/>
      <c r="R49" s="39"/>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28">
        <f t="shared" si="1"/>
        <v>3053</v>
      </c>
      <c r="BB49" s="44">
        <f t="shared" si="2"/>
        <v>3053</v>
      </c>
      <c r="BC49" s="30" t="str">
        <f t="shared" si="3"/>
        <v>INR  Three Thousand  &amp;Fifty Three  Only</v>
      </c>
      <c r="IA49" s="22">
        <v>1.36</v>
      </c>
      <c r="IB49" s="22" t="s">
        <v>184</v>
      </c>
      <c r="IC49" s="22" t="s">
        <v>90</v>
      </c>
      <c r="ID49" s="22">
        <v>167</v>
      </c>
      <c r="IE49" s="23" t="s">
        <v>126</v>
      </c>
      <c r="IF49" s="23"/>
      <c r="IG49" s="23"/>
      <c r="IH49" s="23"/>
      <c r="II49" s="23"/>
    </row>
    <row r="50" spans="1:243" s="22" customFormat="1" ht="25.5">
      <c r="A50" s="32">
        <v>1.37</v>
      </c>
      <c r="B50" s="37" t="s">
        <v>185</v>
      </c>
      <c r="C50" s="27" t="s">
        <v>91</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IA50" s="22">
        <v>1.37</v>
      </c>
      <c r="IB50" s="22" t="s">
        <v>185</v>
      </c>
      <c r="IC50" s="22" t="s">
        <v>91</v>
      </c>
      <c r="IE50" s="23"/>
      <c r="IF50" s="23"/>
      <c r="IG50" s="23"/>
      <c r="IH50" s="23"/>
      <c r="II50" s="23"/>
    </row>
    <row r="51" spans="1:243" s="22" customFormat="1" ht="199.5">
      <c r="A51" s="32">
        <v>1.38</v>
      </c>
      <c r="B51" s="37" t="s">
        <v>186</v>
      </c>
      <c r="C51" s="27" t="s">
        <v>128</v>
      </c>
      <c r="D51" s="47">
        <v>65</v>
      </c>
      <c r="E51" s="48" t="s">
        <v>126</v>
      </c>
      <c r="F51" s="45">
        <v>97.85</v>
      </c>
      <c r="G51" s="39"/>
      <c r="H51" s="39"/>
      <c r="I51" s="40" t="s">
        <v>38</v>
      </c>
      <c r="J51" s="41">
        <f t="shared" si="0"/>
        <v>1</v>
      </c>
      <c r="K51" s="39" t="s">
        <v>39</v>
      </c>
      <c r="L51" s="39" t="s">
        <v>4</v>
      </c>
      <c r="M51" s="42"/>
      <c r="N51" s="39"/>
      <c r="O51" s="39"/>
      <c r="P51" s="43"/>
      <c r="Q51" s="39"/>
      <c r="R51" s="39"/>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28">
        <f t="shared" si="1"/>
        <v>6360</v>
      </c>
      <c r="BB51" s="44">
        <f t="shared" si="2"/>
        <v>6360</v>
      </c>
      <c r="BC51" s="30" t="str">
        <f t="shared" si="3"/>
        <v>INR  Six Thousand Three Hundred &amp; Sixty  Only</v>
      </c>
      <c r="IA51" s="22">
        <v>1.38</v>
      </c>
      <c r="IB51" s="33" t="s">
        <v>186</v>
      </c>
      <c r="IC51" s="22" t="s">
        <v>128</v>
      </c>
      <c r="ID51" s="22">
        <v>65</v>
      </c>
      <c r="IE51" s="23" t="s">
        <v>126</v>
      </c>
      <c r="IF51" s="23"/>
      <c r="IG51" s="23"/>
      <c r="IH51" s="23"/>
      <c r="II51" s="23"/>
    </row>
    <row r="52" spans="1:243" s="22" customFormat="1" ht="57">
      <c r="A52" s="32">
        <v>1.39</v>
      </c>
      <c r="B52" s="37" t="s">
        <v>187</v>
      </c>
      <c r="C52" s="27" t="s">
        <v>129</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A52" s="22">
        <v>1.39</v>
      </c>
      <c r="IB52" s="33" t="s">
        <v>187</v>
      </c>
      <c r="IC52" s="22" t="s">
        <v>129</v>
      </c>
      <c r="IE52" s="23"/>
      <c r="IF52" s="23"/>
      <c r="IG52" s="23"/>
      <c r="IH52" s="23"/>
      <c r="II52" s="23"/>
    </row>
    <row r="53" spans="1:243" s="22" customFormat="1" ht="331.5">
      <c r="A53" s="32">
        <v>1.4</v>
      </c>
      <c r="B53" s="37" t="s">
        <v>188</v>
      </c>
      <c r="C53" s="27" t="s">
        <v>92</v>
      </c>
      <c r="D53" s="47">
        <v>230</v>
      </c>
      <c r="E53" s="48" t="s">
        <v>126</v>
      </c>
      <c r="F53" s="45">
        <v>249.89</v>
      </c>
      <c r="G53" s="39"/>
      <c r="H53" s="39"/>
      <c r="I53" s="40" t="s">
        <v>38</v>
      </c>
      <c r="J53" s="41">
        <f t="shared" si="0"/>
        <v>1</v>
      </c>
      <c r="K53" s="39" t="s">
        <v>39</v>
      </c>
      <c r="L53" s="39" t="s">
        <v>4</v>
      </c>
      <c r="M53" s="42"/>
      <c r="N53" s="39"/>
      <c r="O53" s="39"/>
      <c r="P53" s="43"/>
      <c r="Q53" s="39"/>
      <c r="R53" s="39"/>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28">
        <f t="shared" si="1"/>
        <v>57475</v>
      </c>
      <c r="BB53" s="44">
        <f t="shared" si="2"/>
        <v>57475</v>
      </c>
      <c r="BC53" s="30" t="str">
        <f t="shared" si="3"/>
        <v>INR  Fifty Seven Thousand Four Hundred &amp; Seventy Five  Only</v>
      </c>
      <c r="IA53" s="22">
        <v>1.4</v>
      </c>
      <c r="IB53" s="22" t="s">
        <v>188</v>
      </c>
      <c r="IC53" s="22" t="s">
        <v>92</v>
      </c>
      <c r="ID53" s="22">
        <v>230</v>
      </c>
      <c r="IE53" s="23" t="s">
        <v>126</v>
      </c>
      <c r="IF53" s="23"/>
      <c r="IG53" s="23"/>
      <c r="IH53" s="23"/>
      <c r="II53" s="23"/>
    </row>
    <row r="54" spans="1:243" s="22" customFormat="1" ht="63.75">
      <c r="A54" s="32">
        <v>1.41</v>
      </c>
      <c r="B54" s="37" t="s">
        <v>189</v>
      </c>
      <c r="C54" s="27" t="s">
        <v>93</v>
      </c>
      <c r="D54" s="47">
        <v>109</v>
      </c>
      <c r="E54" s="48" t="s">
        <v>125</v>
      </c>
      <c r="F54" s="45">
        <v>2.5</v>
      </c>
      <c r="G54" s="39"/>
      <c r="H54" s="39"/>
      <c r="I54" s="40" t="s">
        <v>38</v>
      </c>
      <c r="J54" s="41">
        <f t="shared" si="0"/>
        <v>1</v>
      </c>
      <c r="K54" s="39" t="s">
        <v>39</v>
      </c>
      <c r="L54" s="39" t="s">
        <v>4</v>
      </c>
      <c r="M54" s="42"/>
      <c r="N54" s="39"/>
      <c r="O54" s="39"/>
      <c r="P54" s="43"/>
      <c r="Q54" s="39"/>
      <c r="R54" s="39"/>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28">
        <f t="shared" si="1"/>
        <v>273</v>
      </c>
      <c r="BB54" s="44">
        <f t="shared" si="2"/>
        <v>273</v>
      </c>
      <c r="BC54" s="30" t="str">
        <f t="shared" si="3"/>
        <v>INR  Two Hundred &amp; Seventy Three  Only</v>
      </c>
      <c r="IA54" s="22">
        <v>1.41</v>
      </c>
      <c r="IB54" s="22" t="s">
        <v>189</v>
      </c>
      <c r="IC54" s="22" t="s">
        <v>93</v>
      </c>
      <c r="ID54" s="22">
        <v>109</v>
      </c>
      <c r="IE54" s="23" t="s">
        <v>125</v>
      </c>
      <c r="IF54" s="23"/>
      <c r="IG54" s="23"/>
      <c r="IH54" s="23"/>
      <c r="II54" s="23"/>
    </row>
    <row r="55" spans="1:243" s="22" customFormat="1" ht="21" customHeight="1">
      <c r="A55" s="32">
        <v>1.42</v>
      </c>
      <c r="B55" s="37" t="s">
        <v>118</v>
      </c>
      <c r="C55" s="27" t="s">
        <v>94</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IA55" s="22">
        <v>1.42</v>
      </c>
      <c r="IB55" s="33" t="s">
        <v>118</v>
      </c>
      <c r="IC55" s="22" t="s">
        <v>94</v>
      </c>
      <c r="IE55" s="23"/>
      <c r="IF55" s="23"/>
      <c r="IG55" s="23"/>
      <c r="IH55" s="23"/>
      <c r="II55" s="23"/>
    </row>
    <row r="56" spans="1:243" s="22" customFormat="1" ht="51">
      <c r="A56" s="32">
        <v>1.43</v>
      </c>
      <c r="B56" s="37" t="s">
        <v>119</v>
      </c>
      <c r="C56" s="27" t="s">
        <v>95</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IA56" s="22">
        <v>1.43</v>
      </c>
      <c r="IB56" s="22" t="s">
        <v>119</v>
      </c>
      <c r="IC56" s="22" t="s">
        <v>95</v>
      </c>
      <c r="IE56" s="23"/>
      <c r="IF56" s="23"/>
      <c r="IG56" s="23"/>
      <c r="IH56" s="23"/>
      <c r="II56" s="23"/>
    </row>
    <row r="57" spans="1:243" s="22" customFormat="1" ht="28.5">
      <c r="A57" s="32">
        <v>1.44</v>
      </c>
      <c r="B57" s="37" t="s">
        <v>120</v>
      </c>
      <c r="C57" s="27" t="s">
        <v>96</v>
      </c>
      <c r="D57" s="47">
        <v>0.42</v>
      </c>
      <c r="E57" s="48" t="s">
        <v>124</v>
      </c>
      <c r="F57" s="45">
        <v>1759.84</v>
      </c>
      <c r="G57" s="39"/>
      <c r="H57" s="39"/>
      <c r="I57" s="40" t="s">
        <v>38</v>
      </c>
      <c r="J57" s="41">
        <f t="shared" si="0"/>
        <v>1</v>
      </c>
      <c r="K57" s="39" t="s">
        <v>39</v>
      </c>
      <c r="L57" s="39" t="s">
        <v>4</v>
      </c>
      <c r="M57" s="42"/>
      <c r="N57" s="39"/>
      <c r="O57" s="39"/>
      <c r="P57" s="43"/>
      <c r="Q57" s="39"/>
      <c r="R57" s="39"/>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28">
        <f t="shared" si="1"/>
        <v>739</v>
      </c>
      <c r="BB57" s="44">
        <f t="shared" si="2"/>
        <v>739</v>
      </c>
      <c r="BC57" s="30" t="str">
        <f t="shared" si="3"/>
        <v>INR  Seven Hundred &amp; Thirty Nine  Only</v>
      </c>
      <c r="IA57" s="22">
        <v>1.44</v>
      </c>
      <c r="IB57" s="22" t="s">
        <v>120</v>
      </c>
      <c r="IC57" s="22" t="s">
        <v>96</v>
      </c>
      <c r="ID57" s="22">
        <v>0.42</v>
      </c>
      <c r="IE57" s="23" t="s">
        <v>124</v>
      </c>
      <c r="IF57" s="23"/>
      <c r="IG57" s="23"/>
      <c r="IH57" s="23"/>
      <c r="II57" s="23"/>
    </row>
    <row r="58" spans="1:243" s="22" customFormat="1" ht="76.5">
      <c r="A58" s="32">
        <v>1.45</v>
      </c>
      <c r="B58" s="37" t="s">
        <v>190</v>
      </c>
      <c r="C58" s="27" t="s">
        <v>97</v>
      </c>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IA58" s="22">
        <v>1.45</v>
      </c>
      <c r="IB58" s="22" t="s">
        <v>190</v>
      </c>
      <c r="IC58" s="22" t="s">
        <v>97</v>
      </c>
      <c r="IE58" s="23"/>
      <c r="IF58" s="23"/>
      <c r="IG58" s="23"/>
      <c r="IH58" s="23"/>
      <c r="II58" s="23"/>
    </row>
    <row r="59" spans="1:243" s="22" customFormat="1" ht="28.5">
      <c r="A59" s="32">
        <v>1.46</v>
      </c>
      <c r="B59" s="37" t="s">
        <v>191</v>
      </c>
      <c r="C59" s="27" t="s">
        <v>98</v>
      </c>
      <c r="D59" s="47">
        <v>6.1</v>
      </c>
      <c r="E59" s="48" t="s">
        <v>124</v>
      </c>
      <c r="F59" s="45">
        <v>1489.22</v>
      </c>
      <c r="G59" s="39"/>
      <c r="H59" s="39"/>
      <c r="I59" s="40" t="s">
        <v>38</v>
      </c>
      <c r="J59" s="41">
        <f t="shared" si="0"/>
        <v>1</v>
      </c>
      <c r="K59" s="39" t="s">
        <v>39</v>
      </c>
      <c r="L59" s="39" t="s">
        <v>4</v>
      </c>
      <c r="M59" s="42"/>
      <c r="N59" s="39"/>
      <c r="O59" s="39"/>
      <c r="P59" s="43"/>
      <c r="Q59" s="39"/>
      <c r="R59" s="39"/>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28">
        <f t="shared" si="1"/>
        <v>9084</v>
      </c>
      <c r="BB59" s="44">
        <f t="shared" si="2"/>
        <v>9084</v>
      </c>
      <c r="BC59" s="30" t="str">
        <f t="shared" si="3"/>
        <v>INR  Nine Thousand  &amp;Eighty Four  Only</v>
      </c>
      <c r="IA59" s="22">
        <v>1.46</v>
      </c>
      <c r="IB59" s="22" t="s">
        <v>191</v>
      </c>
      <c r="IC59" s="22" t="s">
        <v>98</v>
      </c>
      <c r="ID59" s="22">
        <v>6.1</v>
      </c>
      <c r="IE59" s="23" t="s">
        <v>124</v>
      </c>
      <c r="IF59" s="23"/>
      <c r="IG59" s="23"/>
      <c r="IH59" s="23"/>
      <c r="II59" s="23"/>
    </row>
    <row r="60" spans="1:243" s="22" customFormat="1" ht="38.25">
      <c r="A60" s="32">
        <v>1.47</v>
      </c>
      <c r="B60" s="37" t="s">
        <v>155</v>
      </c>
      <c r="C60" s="27" t="s">
        <v>99</v>
      </c>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IA60" s="22">
        <v>1.47</v>
      </c>
      <c r="IB60" s="22" t="s">
        <v>155</v>
      </c>
      <c r="IC60" s="22" t="s">
        <v>99</v>
      </c>
      <c r="IE60" s="23"/>
      <c r="IF60" s="23"/>
      <c r="IG60" s="23"/>
      <c r="IH60" s="23"/>
      <c r="II60" s="23"/>
    </row>
    <row r="61" spans="1:243" s="22" customFormat="1" ht="28.5">
      <c r="A61" s="32">
        <v>1.48</v>
      </c>
      <c r="B61" s="37" t="s">
        <v>192</v>
      </c>
      <c r="C61" s="27" t="s">
        <v>130</v>
      </c>
      <c r="D61" s="47">
        <v>15.76</v>
      </c>
      <c r="E61" s="48" t="s">
        <v>126</v>
      </c>
      <c r="F61" s="45">
        <v>81.89</v>
      </c>
      <c r="G61" s="39"/>
      <c r="H61" s="39"/>
      <c r="I61" s="40" t="s">
        <v>38</v>
      </c>
      <c r="J61" s="41">
        <f t="shared" si="0"/>
        <v>1</v>
      </c>
      <c r="K61" s="39" t="s">
        <v>39</v>
      </c>
      <c r="L61" s="39" t="s">
        <v>4</v>
      </c>
      <c r="M61" s="42"/>
      <c r="N61" s="39"/>
      <c r="O61" s="39"/>
      <c r="P61" s="43"/>
      <c r="Q61" s="39"/>
      <c r="R61" s="39"/>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28">
        <f t="shared" si="1"/>
        <v>1291</v>
      </c>
      <c r="BB61" s="44">
        <f t="shared" si="2"/>
        <v>1291</v>
      </c>
      <c r="BC61" s="30" t="str">
        <f t="shared" si="3"/>
        <v>INR  One Thousand Two Hundred &amp; Ninety One  Only</v>
      </c>
      <c r="IA61" s="22">
        <v>1.48</v>
      </c>
      <c r="IB61" s="22" t="s">
        <v>192</v>
      </c>
      <c r="IC61" s="22" t="s">
        <v>130</v>
      </c>
      <c r="ID61" s="22">
        <v>15.76</v>
      </c>
      <c r="IE61" s="23" t="s">
        <v>126</v>
      </c>
      <c r="IF61" s="23"/>
      <c r="IG61" s="23"/>
      <c r="IH61" s="23"/>
      <c r="II61" s="23"/>
    </row>
    <row r="62" spans="1:243" s="22" customFormat="1" ht="102">
      <c r="A62" s="32">
        <v>1.49</v>
      </c>
      <c r="B62" s="37" t="s">
        <v>193</v>
      </c>
      <c r="C62" s="27" t="s">
        <v>100</v>
      </c>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IA62" s="22">
        <v>1.49</v>
      </c>
      <c r="IB62" s="22" t="s">
        <v>193</v>
      </c>
      <c r="IC62" s="22" t="s">
        <v>100</v>
      </c>
      <c r="IE62" s="23"/>
      <c r="IF62" s="23"/>
      <c r="IG62" s="23"/>
      <c r="IH62" s="23"/>
      <c r="II62" s="23"/>
    </row>
    <row r="63" spans="1:243" s="22" customFormat="1" ht="28.5">
      <c r="A63" s="32">
        <v>1.5</v>
      </c>
      <c r="B63" s="37" t="s">
        <v>194</v>
      </c>
      <c r="C63" s="27" t="s">
        <v>101</v>
      </c>
      <c r="D63" s="47">
        <v>12</v>
      </c>
      <c r="E63" s="48" t="s">
        <v>125</v>
      </c>
      <c r="F63" s="45">
        <v>298.73</v>
      </c>
      <c r="G63" s="39"/>
      <c r="H63" s="39"/>
      <c r="I63" s="40" t="s">
        <v>38</v>
      </c>
      <c r="J63" s="41">
        <f t="shared" si="0"/>
        <v>1</v>
      </c>
      <c r="K63" s="39" t="s">
        <v>39</v>
      </c>
      <c r="L63" s="39" t="s">
        <v>4</v>
      </c>
      <c r="M63" s="42"/>
      <c r="N63" s="39"/>
      <c r="O63" s="39"/>
      <c r="P63" s="43"/>
      <c r="Q63" s="39"/>
      <c r="R63" s="39"/>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28">
        <f t="shared" si="1"/>
        <v>3585</v>
      </c>
      <c r="BB63" s="44">
        <f t="shared" si="2"/>
        <v>3585</v>
      </c>
      <c r="BC63" s="30" t="str">
        <f t="shared" si="3"/>
        <v>INR  Three Thousand Five Hundred &amp; Eighty Five  Only</v>
      </c>
      <c r="IA63" s="22">
        <v>1.5</v>
      </c>
      <c r="IB63" s="22" t="s">
        <v>194</v>
      </c>
      <c r="IC63" s="22" t="s">
        <v>101</v>
      </c>
      <c r="ID63" s="22">
        <v>12</v>
      </c>
      <c r="IE63" s="23" t="s">
        <v>125</v>
      </c>
      <c r="IF63" s="23"/>
      <c r="IG63" s="23"/>
      <c r="IH63" s="23"/>
      <c r="II63" s="23"/>
    </row>
    <row r="64" spans="1:243" s="22" customFormat="1" ht="76.5">
      <c r="A64" s="32">
        <v>1.51</v>
      </c>
      <c r="B64" s="37" t="s">
        <v>195</v>
      </c>
      <c r="C64" s="27" t="s">
        <v>102</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IA64" s="22">
        <v>1.51</v>
      </c>
      <c r="IB64" s="22" t="s">
        <v>195</v>
      </c>
      <c r="IC64" s="22" t="s">
        <v>102</v>
      </c>
      <c r="IE64" s="23"/>
      <c r="IF64" s="23"/>
      <c r="IG64" s="23"/>
      <c r="IH64" s="23"/>
      <c r="II64" s="23"/>
    </row>
    <row r="65" spans="1:243" s="22" customFormat="1" ht="28.5">
      <c r="A65" s="32">
        <v>1.52</v>
      </c>
      <c r="B65" s="37" t="s">
        <v>196</v>
      </c>
      <c r="C65" s="27" t="s">
        <v>103</v>
      </c>
      <c r="D65" s="47">
        <v>27.7</v>
      </c>
      <c r="E65" s="48" t="s">
        <v>125</v>
      </c>
      <c r="F65" s="45">
        <v>291.32</v>
      </c>
      <c r="G65" s="39"/>
      <c r="H65" s="39"/>
      <c r="I65" s="40" t="s">
        <v>38</v>
      </c>
      <c r="J65" s="41">
        <f t="shared" si="0"/>
        <v>1</v>
      </c>
      <c r="K65" s="39" t="s">
        <v>39</v>
      </c>
      <c r="L65" s="39" t="s">
        <v>4</v>
      </c>
      <c r="M65" s="42"/>
      <c r="N65" s="39"/>
      <c r="O65" s="39"/>
      <c r="P65" s="43"/>
      <c r="Q65" s="39"/>
      <c r="R65" s="39"/>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28">
        <f t="shared" si="1"/>
        <v>8070</v>
      </c>
      <c r="BB65" s="44">
        <f t="shared" si="2"/>
        <v>8070</v>
      </c>
      <c r="BC65" s="30" t="str">
        <f t="shared" si="3"/>
        <v>INR  Eight Thousand  &amp;Seventy  Only</v>
      </c>
      <c r="IA65" s="22">
        <v>1.52</v>
      </c>
      <c r="IB65" s="22" t="s">
        <v>196</v>
      </c>
      <c r="IC65" s="22" t="s">
        <v>103</v>
      </c>
      <c r="ID65" s="22">
        <v>27.7</v>
      </c>
      <c r="IE65" s="23" t="s">
        <v>125</v>
      </c>
      <c r="IF65" s="23"/>
      <c r="IG65" s="23"/>
      <c r="IH65" s="23"/>
      <c r="II65" s="23"/>
    </row>
    <row r="66" spans="1:243" s="22" customFormat="1" ht="27" customHeight="1">
      <c r="A66" s="32">
        <v>1.53</v>
      </c>
      <c r="B66" s="37" t="s">
        <v>197</v>
      </c>
      <c r="C66" s="27" t="s">
        <v>104</v>
      </c>
      <c r="D66" s="47">
        <v>12.84</v>
      </c>
      <c r="E66" s="48" t="s">
        <v>126</v>
      </c>
      <c r="F66" s="45">
        <v>39.5</v>
      </c>
      <c r="G66" s="39"/>
      <c r="H66" s="39"/>
      <c r="I66" s="40" t="s">
        <v>38</v>
      </c>
      <c r="J66" s="41">
        <f t="shared" si="0"/>
        <v>1</v>
      </c>
      <c r="K66" s="39" t="s">
        <v>39</v>
      </c>
      <c r="L66" s="39" t="s">
        <v>4</v>
      </c>
      <c r="M66" s="42"/>
      <c r="N66" s="39"/>
      <c r="O66" s="39"/>
      <c r="P66" s="43"/>
      <c r="Q66" s="39"/>
      <c r="R66" s="39"/>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28">
        <f t="shared" si="1"/>
        <v>507</v>
      </c>
      <c r="BB66" s="44">
        <f t="shared" si="2"/>
        <v>507</v>
      </c>
      <c r="BC66" s="30" t="str">
        <f t="shared" si="3"/>
        <v>INR  Five Hundred &amp; Seven  Only</v>
      </c>
      <c r="IA66" s="22">
        <v>1.53</v>
      </c>
      <c r="IB66" s="22" t="s">
        <v>197</v>
      </c>
      <c r="IC66" s="22" t="s">
        <v>104</v>
      </c>
      <c r="ID66" s="22">
        <v>12.84</v>
      </c>
      <c r="IE66" s="23" t="s">
        <v>126</v>
      </c>
      <c r="IF66" s="23"/>
      <c r="IG66" s="23"/>
      <c r="IH66" s="23"/>
      <c r="II66" s="23"/>
    </row>
    <row r="67" spans="1:243" s="22" customFormat="1" ht="102">
      <c r="A67" s="32">
        <v>1.54</v>
      </c>
      <c r="B67" s="37" t="s">
        <v>198</v>
      </c>
      <c r="C67" s="27" t="s">
        <v>105</v>
      </c>
      <c r="D67" s="47">
        <v>6.52</v>
      </c>
      <c r="E67" s="48" t="s">
        <v>124</v>
      </c>
      <c r="F67" s="45">
        <v>192.33</v>
      </c>
      <c r="G67" s="39"/>
      <c r="H67" s="39"/>
      <c r="I67" s="40" t="s">
        <v>38</v>
      </c>
      <c r="J67" s="41">
        <f t="shared" si="0"/>
        <v>1</v>
      </c>
      <c r="K67" s="39" t="s">
        <v>39</v>
      </c>
      <c r="L67" s="39" t="s">
        <v>4</v>
      </c>
      <c r="M67" s="42"/>
      <c r="N67" s="39"/>
      <c r="O67" s="39"/>
      <c r="P67" s="43"/>
      <c r="Q67" s="39"/>
      <c r="R67" s="39"/>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28">
        <f t="shared" si="1"/>
        <v>1254</v>
      </c>
      <c r="BB67" s="44">
        <f t="shared" si="2"/>
        <v>1254</v>
      </c>
      <c r="BC67" s="30" t="str">
        <f t="shared" si="3"/>
        <v>INR  One Thousand Two Hundred &amp; Fifty Four  Only</v>
      </c>
      <c r="IA67" s="22">
        <v>1.54</v>
      </c>
      <c r="IB67" s="22" t="s">
        <v>198</v>
      </c>
      <c r="IC67" s="22" t="s">
        <v>105</v>
      </c>
      <c r="ID67" s="22">
        <v>6.52</v>
      </c>
      <c r="IE67" s="23" t="s">
        <v>124</v>
      </c>
      <c r="IF67" s="23"/>
      <c r="IG67" s="23"/>
      <c r="IH67" s="23"/>
      <c r="II67" s="23"/>
    </row>
    <row r="68" spans="1:243" s="22" customFormat="1" ht="15.75">
      <c r="A68" s="32">
        <v>1.55</v>
      </c>
      <c r="B68" s="37" t="s">
        <v>121</v>
      </c>
      <c r="C68" s="27" t="s">
        <v>106</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IA68" s="22">
        <v>1.55</v>
      </c>
      <c r="IB68" s="22" t="s">
        <v>121</v>
      </c>
      <c r="IC68" s="22" t="s">
        <v>106</v>
      </c>
      <c r="IE68" s="23"/>
      <c r="IF68" s="23"/>
      <c r="IG68" s="23"/>
      <c r="IH68" s="23"/>
      <c r="II68" s="23"/>
    </row>
    <row r="69" spans="1:243" s="22" customFormat="1" ht="25.5">
      <c r="A69" s="32">
        <v>1.56</v>
      </c>
      <c r="B69" s="37" t="s">
        <v>199</v>
      </c>
      <c r="C69" s="27" t="s">
        <v>107</v>
      </c>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IA69" s="22">
        <v>1.56</v>
      </c>
      <c r="IB69" s="22" t="s">
        <v>199</v>
      </c>
      <c r="IC69" s="22" t="s">
        <v>107</v>
      </c>
      <c r="IE69" s="23"/>
      <c r="IF69" s="23"/>
      <c r="IG69" s="23"/>
      <c r="IH69" s="23"/>
      <c r="II69" s="23"/>
    </row>
    <row r="70" spans="1:243" s="22" customFormat="1" ht="15.75">
      <c r="A70" s="32">
        <v>1.57</v>
      </c>
      <c r="B70" s="37" t="s">
        <v>200</v>
      </c>
      <c r="C70" s="27" t="s">
        <v>108</v>
      </c>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IA70" s="22">
        <v>1.57</v>
      </c>
      <c r="IB70" s="22" t="s">
        <v>200</v>
      </c>
      <c r="IC70" s="22" t="s">
        <v>108</v>
      </c>
      <c r="IE70" s="23"/>
      <c r="IF70" s="23"/>
      <c r="IG70" s="23"/>
      <c r="IH70" s="23"/>
      <c r="II70" s="23"/>
    </row>
    <row r="71" spans="1:243" s="22" customFormat="1" ht="28.5">
      <c r="A71" s="32">
        <v>1.58</v>
      </c>
      <c r="B71" s="37" t="s">
        <v>201</v>
      </c>
      <c r="C71" s="27" t="s">
        <v>131</v>
      </c>
      <c r="D71" s="47">
        <v>12</v>
      </c>
      <c r="E71" s="48" t="s">
        <v>125</v>
      </c>
      <c r="F71" s="45">
        <v>892.63</v>
      </c>
      <c r="G71" s="39"/>
      <c r="H71" s="39"/>
      <c r="I71" s="40" t="s">
        <v>38</v>
      </c>
      <c r="J71" s="41">
        <f t="shared" si="0"/>
        <v>1</v>
      </c>
      <c r="K71" s="39" t="s">
        <v>39</v>
      </c>
      <c r="L71" s="39" t="s">
        <v>4</v>
      </c>
      <c r="M71" s="42"/>
      <c r="N71" s="39"/>
      <c r="O71" s="39"/>
      <c r="P71" s="43"/>
      <c r="Q71" s="39"/>
      <c r="R71" s="39"/>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28">
        <f t="shared" si="1"/>
        <v>10712</v>
      </c>
      <c r="BB71" s="44">
        <f t="shared" si="2"/>
        <v>10712</v>
      </c>
      <c r="BC71" s="30" t="str">
        <f t="shared" si="3"/>
        <v>INR  Ten Thousand Seven Hundred &amp; Twelve  Only</v>
      </c>
      <c r="IA71" s="22">
        <v>1.58</v>
      </c>
      <c r="IB71" s="22" t="s">
        <v>201</v>
      </c>
      <c r="IC71" s="22" t="s">
        <v>131</v>
      </c>
      <c r="ID71" s="22">
        <v>12</v>
      </c>
      <c r="IE71" s="23" t="s">
        <v>125</v>
      </c>
      <c r="IF71" s="23"/>
      <c r="IG71" s="23"/>
      <c r="IH71" s="23"/>
      <c r="II71" s="23"/>
    </row>
    <row r="72" spans="1:243" s="22" customFormat="1" ht="15.75">
      <c r="A72" s="32">
        <v>1.59</v>
      </c>
      <c r="B72" s="37" t="s">
        <v>122</v>
      </c>
      <c r="C72" s="27" t="s">
        <v>132</v>
      </c>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IA72" s="22">
        <v>1.59</v>
      </c>
      <c r="IB72" s="22" t="s">
        <v>122</v>
      </c>
      <c r="IC72" s="22" t="s">
        <v>132</v>
      </c>
      <c r="IE72" s="23"/>
      <c r="IF72" s="23"/>
      <c r="IG72" s="23"/>
      <c r="IH72" s="23"/>
      <c r="II72" s="23"/>
    </row>
    <row r="73" spans="1:243" s="22" customFormat="1" ht="38.25">
      <c r="A73" s="32">
        <v>1.6</v>
      </c>
      <c r="B73" s="37" t="s">
        <v>202</v>
      </c>
      <c r="C73" s="27" t="s">
        <v>133</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IA73" s="22">
        <v>1.6</v>
      </c>
      <c r="IB73" s="22" t="s">
        <v>202</v>
      </c>
      <c r="IC73" s="22" t="s">
        <v>133</v>
      </c>
      <c r="IE73" s="23"/>
      <c r="IF73" s="23"/>
      <c r="IG73" s="23"/>
      <c r="IH73" s="23"/>
      <c r="II73" s="23"/>
    </row>
    <row r="74" spans="1:243" s="22" customFormat="1" ht="28.5">
      <c r="A74" s="32">
        <v>1.61</v>
      </c>
      <c r="B74" s="37" t="s">
        <v>203</v>
      </c>
      <c r="C74" s="27" t="s">
        <v>134</v>
      </c>
      <c r="D74" s="47">
        <v>10.9</v>
      </c>
      <c r="E74" s="48" t="s">
        <v>125</v>
      </c>
      <c r="F74" s="45">
        <v>401.32</v>
      </c>
      <c r="G74" s="39"/>
      <c r="H74" s="39"/>
      <c r="I74" s="40" t="s">
        <v>38</v>
      </c>
      <c r="J74" s="41">
        <f t="shared" si="0"/>
        <v>1</v>
      </c>
      <c r="K74" s="39" t="s">
        <v>39</v>
      </c>
      <c r="L74" s="39" t="s">
        <v>4</v>
      </c>
      <c r="M74" s="42"/>
      <c r="N74" s="39"/>
      <c r="O74" s="39"/>
      <c r="P74" s="43"/>
      <c r="Q74" s="39"/>
      <c r="R74" s="39"/>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28">
        <f t="shared" si="1"/>
        <v>4374</v>
      </c>
      <c r="BB74" s="44">
        <f t="shared" si="2"/>
        <v>4374</v>
      </c>
      <c r="BC74" s="30" t="str">
        <f t="shared" si="3"/>
        <v>INR  Four Thousand Three Hundred &amp; Seventy Four  Only</v>
      </c>
      <c r="IA74" s="22">
        <v>1.61</v>
      </c>
      <c r="IB74" s="22" t="s">
        <v>203</v>
      </c>
      <c r="IC74" s="22" t="s">
        <v>134</v>
      </c>
      <c r="ID74" s="22">
        <v>10.9</v>
      </c>
      <c r="IE74" s="23" t="s">
        <v>125</v>
      </c>
      <c r="IF74" s="23"/>
      <c r="IG74" s="23"/>
      <c r="IH74" s="23"/>
      <c r="II74" s="23"/>
    </row>
    <row r="75" spans="1:243" s="22" customFormat="1" ht="28.5">
      <c r="A75" s="32">
        <v>1.62</v>
      </c>
      <c r="B75" s="37" t="s">
        <v>156</v>
      </c>
      <c r="C75" s="27" t="s">
        <v>135</v>
      </c>
      <c r="D75" s="47">
        <v>97.4</v>
      </c>
      <c r="E75" s="48" t="s">
        <v>125</v>
      </c>
      <c r="F75" s="45">
        <v>489.57</v>
      </c>
      <c r="G75" s="39"/>
      <c r="H75" s="39"/>
      <c r="I75" s="40" t="s">
        <v>38</v>
      </c>
      <c r="J75" s="41">
        <f t="shared" si="0"/>
        <v>1</v>
      </c>
      <c r="K75" s="39" t="s">
        <v>39</v>
      </c>
      <c r="L75" s="39" t="s">
        <v>4</v>
      </c>
      <c r="M75" s="42"/>
      <c r="N75" s="39"/>
      <c r="O75" s="39"/>
      <c r="P75" s="43"/>
      <c r="Q75" s="39"/>
      <c r="R75" s="39"/>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28">
        <f t="shared" si="1"/>
        <v>47684</v>
      </c>
      <c r="BB75" s="44">
        <f t="shared" si="2"/>
        <v>47684</v>
      </c>
      <c r="BC75" s="30" t="str">
        <f t="shared" si="3"/>
        <v>INR  Forty Seven Thousand Six Hundred &amp; Eighty Four  Only</v>
      </c>
      <c r="IA75" s="22">
        <v>1.62</v>
      </c>
      <c r="IB75" s="22" t="s">
        <v>156</v>
      </c>
      <c r="IC75" s="22" t="s">
        <v>135</v>
      </c>
      <c r="ID75" s="22">
        <v>97.4</v>
      </c>
      <c r="IE75" s="23" t="s">
        <v>125</v>
      </c>
      <c r="IF75" s="23"/>
      <c r="IG75" s="23"/>
      <c r="IH75" s="23"/>
      <c r="II75" s="23"/>
    </row>
    <row r="76" spans="1:243" s="22" customFormat="1" ht="38.25">
      <c r="A76" s="32">
        <v>1.63</v>
      </c>
      <c r="B76" s="37" t="s">
        <v>157</v>
      </c>
      <c r="C76" s="27" t="s">
        <v>136</v>
      </c>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IA76" s="22">
        <v>1.63</v>
      </c>
      <c r="IB76" s="22" t="s">
        <v>157</v>
      </c>
      <c r="IC76" s="22" t="s">
        <v>136</v>
      </c>
      <c r="IE76" s="23"/>
      <c r="IF76" s="23"/>
      <c r="IG76" s="23"/>
      <c r="IH76" s="23"/>
      <c r="II76" s="23"/>
    </row>
    <row r="77" spans="1:243" s="22" customFormat="1" ht="28.5">
      <c r="A77" s="32">
        <v>1.64</v>
      </c>
      <c r="B77" s="37" t="s">
        <v>204</v>
      </c>
      <c r="C77" s="27" t="s">
        <v>137</v>
      </c>
      <c r="D77" s="47">
        <v>6</v>
      </c>
      <c r="E77" s="48" t="s">
        <v>127</v>
      </c>
      <c r="F77" s="45">
        <v>620.17</v>
      </c>
      <c r="G77" s="39"/>
      <c r="H77" s="39"/>
      <c r="I77" s="40" t="s">
        <v>38</v>
      </c>
      <c r="J77" s="41">
        <f t="shared" si="0"/>
        <v>1</v>
      </c>
      <c r="K77" s="39" t="s">
        <v>39</v>
      </c>
      <c r="L77" s="39" t="s">
        <v>4</v>
      </c>
      <c r="M77" s="42"/>
      <c r="N77" s="39"/>
      <c r="O77" s="39"/>
      <c r="P77" s="43"/>
      <c r="Q77" s="39"/>
      <c r="R77" s="39"/>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28">
        <f t="shared" si="1"/>
        <v>3721</v>
      </c>
      <c r="BB77" s="44">
        <f t="shared" si="2"/>
        <v>3721</v>
      </c>
      <c r="BC77" s="30" t="str">
        <f t="shared" si="3"/>
        <v>INR  Three Thousand Seven Hundred &amp; Twenty One  Only</v>
      </c>
      <c r="IA77" s="22">
        <v>1.64</v>
      </c>
      <c r="IB77" s="22" t="s">
        <v>204</v>
      </c>
      <c r="IC77" s="22" t="s">
        <v>137</v>
      </c>
      <c r="ID77" s="22">
        <v>6</v>
      </c>
      <c r="IE77" s="23" t="s">
        <v>127</v>
      </c>
      <c r="IF77" s="23"/>
      <c r="IG77" s="23"/>
      <c r="IH77" s="23"/>
      <c r="II77" s="23"/>
    </row>
    <row r="78" spans="1:243" s="22" customFormat="1" ht="38.25">
      <c r="A78" s="32">
        <v>1.65</v>
      </c>
      <c r="B78" s="37" t="s">
        <v>205</v>
      </c>
      <c r="C78" s="27" t="s">
        <v>138</v>
      </c>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IA78" s="22">
        <v>1.65</v>
      </c>
      <c r="IB78" s="22" t="s">
        <v>205</v>
      </c>
      <c r="IC78" s="22" t="s">
        <v>138</v>
      </c>
      <c r="IE78" s="23"/>
      <c r="IF78" s="23"/>
      <c r="IG78" s="23"/>
      <c r="IH78" s="23"/>
      <c r="II78" s="23"/>
    </row>
    <row r="79" spans="1:243" s="22" customFormat="1" ht="28.5">
      <c r="A79" s="32">
        <v>1.66</v>
      </c>
      <c r="B79" s="37" t="s">
        <v>206</v>
      </c>
      <c r="C79" s="27" t="s">
        <v>139</v>
      </c>
      <c r="D79" s="47">
        <v>10.9</v>
      </c>
      <c r="E79" s="48" t="s">
        <v>125</v>
      </c>
      <c r="F79" s="45">
        <v>16.13</v>
      </c>
      <c r="G79" s="39"/>
      <c r="H79" s="39"/>
      <c r="I79" s="40" t="s">
        <v>38</v>
      </c>
      <c r="J79" s="41">
        <f t="shared" si="0"/>
        <v>1</v>
      </c>
      <c r="K79" s="39" t="s">
        <v>39</v>
      </c>
      <c r="L79" s="39" t="s">
        <v>4</v>
      </c>
      <c r="M79" s="42"/>
      <c r="N79" s="39"/>
      <c r="O79" s="39"/>
      <c r="P79" s="43"/>
      <c r="Q79" s="39"/>
      <c r="R79" s="39"/>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28">
        <f t="shared" si="1"/>
        <v>176</v>
      </c>
      <c r="BB79" s="44">
        <f t="shared" si="2"/>
        <v>176</v>
      </c>
      <c r="BC79" s="30" t="str">
        <f t="shared" si="3"/>
        <v>INR  One Hundred &amp; Seventy Six  Only</v>
      </c>
      <c r="IA79" s="22">
        <v>1.66</v>
      </c>
      <c r="IB79" s="22" t="s">
        <v>206</v>
      </c>
      <c r="IC79" s="22" t="s">
        <v>139</v>
      </c>
      <c r="ID79" s="22">
        <v>10.9</v>
      </c>
      <c r="IE79" s="23" t="s">
        <v>125</v>
      </c>
      <c r="IF79" s="23"/>
      <c r="IG79" s="23"/>
      <c r="IH79" s="23"/>
      <c r="II79" s="23"/>
    </row>
    <row r="80" spans="1:243" s="22" customFormat="1" ht="28.5">
      <c r="A80" s="32">
        <v>1.67</v>
      </c>
      <c r="B80" s="37" t="s">
        <v>207</v>
      </c>
      <c r="C80" s="27" t="s">
        <v>140</v>
      </c>
      <c r="D80" s="47">
        <v>97.4</v>
      </c>
      <c r="E80" s="48" t="s">
        <v>125</v>
      </c>
      <c r="F80" s="45">
        <v>18.37</v>
      </c>
      <c r="G80" s="39"/>
      <c r="H80" s="39"/>
      <c r="I80" s="40" t="s">
        <v>38</v>
      </c>
      <c r="J80" s="41">
        <f aca="true" t="shared" si="4" ref="J80:J104">IF(I80="Less(-)",-1,1)</f>
        <v>1</v>
      </c>
      <c r="K80" s="39" t="s">
        <v>39</v>
      </c>
      <c r="L80" s="39" t="s">
        <v>4</v>
      </c>
      <c r="M80" s="42"/>
      <c r="N80" s="39"/>
      <c r="O80" s="39"/>
      <c r="P80" s="43"/>
      <c r="Q80" s="39"/>
      <c r="R80" s="39"/>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28">
        <f t="shared" si="1"/>
        <v>1789</v>
      </c>
      <c r="BB80" s="44">
        <f t="shared" si="2"/>
        <v>1789</v>
      </c>
      <c r="BC80" s="30" t="str">
        <f t="shared" si="3"/>
        <v>INR  One Thousand Seven Hundred &amp; Eighty Nine  Only</v>
      </c>
      <c r="IA80" s="22">
        <v>1.67</v>
      </c>
      <c r="IB80" s="22" t="s">
        <v>207</v>
      </c>
      <c r="IC80" s="22" t="s">
        <v>140</v>
      </c>
      <c r="ID80" s="22">
        <v>97.4</v>
      </c>
      <c r="IE80" s="23" t="s">
        <v>125</v>
      </c>
      <c r="IF80" s="23"/>
      <c r="IG80" s="23"/>
      <c r="IH80" s="23"/>
      <c r="II80" s="23"/>
    </row>
    <row r="81" spans="1:243" s="22" customFormat="1" ht="51">
      <c r="A81" s="32">
        <v>1.68</v>
      </c>
      <c r="B81" s="37" t="s">
        <v>208</v>
      </c>
      <c r="C81" s="27" t="s">
        <v>141</v>
      </c>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IA81" s="22">
        <v>1.68</v>
      </c>
      <c r="IB81" s="22" t="s">
        <v>208</v>
      </c>
      <c r="IC81" s="22" t="s">
        <v>141</v>
      </c>
      <c r="IE81" s="23"/>
      <c r="IF81" s="23"/>
      <c r="IG81" s="23"/>
      <c r="IH81" s="23"/>
      <c r="II81" s="23"/>
    </row>
    <row r="82" spans="1:243" s="22" customFormat="1" ht="28.5">
      <c r="A82" s="32">
        <v>1.69</v>
      </c>
      <c r="B82" s="37" t="s">
        <v>204</v>
      </c>
      <c r="C82" s="27" t="s">
        <v>142</v>
      </c>
      <c r="D82" s="47">
        <v>12</v>
      </c>
      <c r="E82" s="48" t="s">
        <v>127</v>
      </c>
      <c r="F82" s="45">
        <v>458.75</v>
      </c>
      <c r="G82" s="39"/>
      <c r="H82" s="39"/>
      <c r="I82" s="40" t="s">
        <v>38</v>
      </c>
      <c r="J82" s="41">
        <f t="shared" si="4"/>
        <v>1</v>
      </c>
      <c r="K82" s="39" t="s">
        <v>39</v>
      </c>
      <c r="L82" s="39" t="s">
        <v>4</v>
      </c>
      <c r="M82" s="42"/>
      <c r="N82" s="39"/>
      <c r="O82" s="39"/>
      <c r="P82" s="43"/>
      <c r="Q82" s="39"/>
      <c r="R82" s="39"/>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28">
        <f aca="true" t="shared" si="5" ref="BA82:BA104">ROUND(total_amount_ba($B$2,$D$2,D82,F82,J82,K82,M82),0)</f>
        <v>5505</v>
      </c>
      <c r="BB82" s="44">
        <f aca="true" t="shared" si="6" ref="BB82:BB104">BA82+SUM(N82:AZ82)</f>
        <v>5505</v>
      </c>
      <c r="BC82" s="30" t="str">
        <f aca="true" t="shared" si="7" ref="BC82:BC105">SpellNumber(L82,BB82)</f>
        <v>INR  Five Thousand Five Hundred &amp; Five  Only</v>
      </c>
      <c r="IA82" s="22">
        <v>1.69</v>
      </c>
      <c r="IB82" s="22" t="s">
        <v>204</v>
      </c>
      <c r="IC82" s="22" t="s">
        <v>142</v>
      </c>
      <c r="ID82" s="22">
        <v>12</v>
      </c>
      <c r="IE82" s="23" t="s">
        <v>127</v>
      </c>
      <c r="IF82" s="23"/>
      <c r="IG82" s="23"/>
      <c r="IH82" s="23"/>
      <c r="II82" s="23"/>
    </row>
    <row r="83" spans="1:243" s="22" customFormat="1" ht="102">
      <c r="A83" s="32">
        <v>1.7</v>
      </c>
      <c r="B83" s="37" t="s">
        <v>123</v>
      </c>
      <c r="C83" s="27" t="s">
        <v>143</v>
      </c>
      <c r="D83" s="47">
        <v>3</v>
      </c>
      <c r="E83" s="48" t="s">
        <v>127</v>
      </c>
      <c r="F83" s="45">
        <v>330.64</v>
      </c>
      <c r="G83" s="39"/>
      <c r="H83" s="39"/>
      <c r="I83" s="40" t="s">
        <v>38</v>
      </c>
      <c r="J83" s="41">
        <f t="shared" si="4"/>
        <v>1</v>
      </c>
      <c r="K83" s="39" t="s">
        <v>39</v>
      </c>
      <c r="L83" s="39" t="s">
        <v>4</v>
      </c>
      <c r="M83" s="42"/>
      <c r="N83" s="39"/>
      <c r="O83" s="39"/>
      <c r="P83" s="43"/>
      <c r="Q83" s="39"/>
      <c r="R83" s="39"/>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28">
        <f t="shared" si="5"/>
        <v>992</v>
      </c>
      <c r="BB83" s="44">
        <f t="shared" si="6"/>
        <v>992</v>
      </c>
      <c r="BC83" s="30" t="str">
        <f t="shared" si="7"/>
        <v>INR  Nine Hundred &amp; Ninety Two  Only</v>
      </c>
      <c r="IA83" s="22">
        <v>1.7</v>
      </c>
      <c r="IB83" s="22" t="s">
        <v>123</v>
      </c>
      <c r="IC83" s="22" t="s">
        <v>143</v>
      </c>
      <c r="ID83" s="22">
        <v>3</v>
      </c>
      <c r="IE83" s="23" t="s">
        <v>127</v>
      </c>
      <c r="IF83" s="23"/>
      <c r="IG83" s="23"/>
      <c r="IH83" s="23"/>
      <c r="II83" s="23"/>
    </row>
    <row r="84" spans="1:243" s="22" customFormat="1" ht="15.75">
      <c r="A84" s="32">
        <v>1.71</v>
      </c>
      <c r="B84" s="37" t="s">
        <v>209</v>
      </c>
      <c r="C84" s="27" t="s">
        <v>144</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IA84" s="22">
        <v>1.71</v>
      </c>
      <c r="IB84" s="22" t="s">
        <v>209</v>
      </c>
      <c r="IC84" s="22" t="s">
        <v>144</v>
      </c>
      <c r="IE84" s="23"/>
      <c r="IF84" s="23"/>
      <c r="IG84" s="23"/>
      <c r="IH84" s="23"/>
      <c r="II84" s="23"/>
    </row>
    <row r="85" spans="1:243" s="22" customFormat="1" ht="76.5">
      <c r="A85" s="32">
        <v>1.72</v>
      </c>
      <c r="B85" s="37" t="s">
        <v>210</v>
      </c>
      <c r="C85" s="27" t="s">
        <v>145</v>
      </c>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IA85" s="22">
        <v>1.72</v>
      </c>
      <c r="IB85" s="22" t="s">
        <v>210</v>
      </c>
      <c r="IC85" s="22" t="s">
        <v>145</v>
      </c>
      <c r="IE85" s="23"/>
      <c r="IF85" s="23"/>
      <c r="IG85" s="23"/>
      <c r="IH85" s="23"/>
      <c r="II85" s="23"/>
    </row>
    <row r="86" spans="1:243" s="22" customFormat="1" ht="28.5">
      <c r="A86" s="32">
        <v>1.73</v>
      </c>
      <c r="B86" s="37" t="s">
        <v>211</v>
      </c>
      <c r="C86" s="27" t="s">
        <v>146</v>
      </c>
      <c r="D86" s="47">
        <v>4.5</v>
      </c>
      <c r="E86" s="48" t="s">
        <v>125</v>
      </c>
      <c r="F86" s="45">
        <v>71.11</v>
      </c>
      <c r="G86" s="39"/>
      <c r="H86" s="39"/>
      <c r="I86" s="40" t="s">
        <v>38</v>
      </c>
      <c r="J86" s="41">
        <f t="shared" si="4"/>
        <v>1</v>
      </c>
      <c r="K86" s="39" t="s">
        <v>39</v>
      </c>
      <c r="L86" s="39" t="s">
        <v>4</v>
      </c>
      <c r="M86" s="42"/>
      <c r="N86" s="39"/>
      <c r="O86" s="39"/>
      <c r="P86" s="43"/>
      <c r="Q86" s="39"/>
      <c r="R86" s="39"/>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28">
        <f t="shared" si="5"/>
        <v>320</v>
      </c>
      <c r="BB86" s="44">
        <f t="shared" si="6"/>
        <v>320</v>
      </c>
      <c r="BC86" s="30" t="str">
        <f t="shared" si="7"/>
        <v>INR  Three Hundred &amp; Twenty  Only</v>
      </c>
      <c r="IA86" s="22">
        <v>1.73</v>
      </c>
      <c r="IB86" s="22" t="s">
        <v>211</v>
      </c>
      <c r="IC86" s="22" t="s">
        <v>146</v>
      </c>
      <c r="ID86" s="22">
        <v>4.5</v>
      </c>
      <c r="IE86" s="23" t="s">
        <v>125</v>
      </c>
      <c r="IF86" s="23"/>
      <c r="IG86" s="23"/>
      <c r="IH86" s="23"/>
      <c r="II86" s="23"/>
    </row>
    <row r="87" spans="1:243" s="22" customFormat="1" ht="76.5">
      <c r="A87" s="32">
        <v>1.74</v>
      </c>
      <c r="B87" s="37" t="s">
        <v>212</v>
      </c>
      <c r="C87" s="27" t="s">
        <v>147</v>
      </c>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IA87" s="22">
        <v>1.74</v>
      </c>
      <c r="IB87" s="22" t="s">
        <v>212</v>
      </c>
      <c r="IC87" s="22" t="s">
        <v>147</v>
      </c>
      <c r="IE87" s="23"/>
      <c r="IF87" s="23"/>
      <c r="IG87" s="23"/>
      <c r="IH87" s="23"/>
      <c r="II87" s="23"/>
    </row>
    <row r="88" spans="1:243" s="22" customFormat="1" ht="28.5">
      <c r="A88" s="32">
        <v>1.75</v>
      </c>
      <c r="B88" s="37" t="s">
        <v>213</v>
      </c>
      <c r="C88" s="27" t="s">
        <v>148</v>
      </c>
      <c r="D88" s="47">
        <v>4.5</v>
      </c>
      <c r="E88" s="48" t="s">
        <v>125</v>
      </c>
      <c r="F88" s="45">
        <v>432.35</v>
      </c>
      <c r="G88" s="39"/>
      <c r="H88" s="39"/>
      <c r="I88" s="40" t="s">
        <v>38</v>
      </c>
      <c r="J88" s="41">
        <f t="shared" si="4"/>
        <v>1</v>
      </c>
      <c r="K88" s="39" t="s">
        <v>39</v>
      </c>
      <c r="L88" s="39" t="s">
        <v>4</v>
      </c>
      <c r="M88" s="42"/>
      <c r="N88" s="39"/>
      <c r="O88" s="39"/>
      <c r="P88" s="43"/>
      <c r="Q88" s="39"/>
      <c r="R88" s="39"/>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28">
        <f t="shared" si="5"/>
        <v>1946</v>
      </c>
      <c r="BB88" s="44">
        <f t="shared" si="6"/>
        <v>1946</v>
      </c>
      <c r="BC88" s="30" t="str">
        <f t="shared" si="7"/>
        <v>INR  One Thousand Nine Hundred &amp; Forty Six  Only</v>
      </c>
      <c r="IA88" s="22">
        <v>1.75</v>
      </c>
      <c r="IB88" s="22" t="s">
        <v>213</v>
      </c>
      <c r="IC88" s="22" t="s">
        <v>148</v>
      </c>
      <c r="ID88" s="22">
        <v>4.5</v>
      </c>
      <c r="IE88" s="23" t="s">
        <v>125</v>
      </c>
      <c r="IF88" s="23"/>
      <c r="IG88" s="23"/>
      <c r="IH88" s="23"/>
      <c r="II88" s="23"/>
    </row>
    <row r="89" spans="1:243" s="22" customFormat="1" ht="28.5">
      <c r="A89" s="32">
        <v>1.76</v>
      </c>
      <c r="B89" s="37" t="s">
        <v>214</v>
      </c>
      <c r="C89" s="27" t="s">
        <v>149</v>
      </c>
      <c r="D89" s="47">
        <v>27.7</v>
      </c>
      <c r="E89" s="48" t="s">
        <v>125</v>
      </c>
      <c r="F89" s="45">
        <v>790.93</v>
      </c>
      <c r="G89" s="39"/>
      <c r="H89" s="39"/>
      <c r="I89" s="40" t="s">
        <v>38</v>
      </c>
      <c r="J89" s="41">
        <f t="shared" si="4"/>
        <v>1</v>
      </c>
      <c r="K89" s="39" t="s">
        <v>39</v>
      </c>
      <c r="L89" s="39" t="s">
        <v>4</v>
      </c>
      <c r="M89" s="42"/>
      <c r="N89" s="39"/>
      <c r="O89" s="39"/>
      <c r="P89" s="43"/>
      <c r="Q89" s="39"/>
      <c r="R89" s="39"/>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28">
        <f t="shared" si="5"/>
        <v>21909</v>
      </c>
      <c r="BB89" s="44">
        <f t="shared" si="6"/>
        <v>21909</v>
      </c>
      <c r="BC89" s="30" t="str">
        <f t="shared" si="7"/>
        <v>INR  Twenty One Thousand Nine Hundred &amp; Nine  Only</v>
      </c>
      <c r="IA89" s="22">
        <v>1.76</v>
      </c>
      <c r="IB89" s="22" t="s">
        <v>214</v>
      </c>
      <c r="IC89" s="22" t="s">
        <v>149</v>
      </c>
      <c r="ID89" s="22">
        <v>27.7</v>
      </c>
      <c r="IE89" s="23" t="s">
        <v>125</v>
      </c>
      <c r="IF89" s="23"/>
      <c r="IG89" s="23"/>
      <c r="IH89" s="23"/>
      <c r="II89" s="23"/>
    </row>
    <row r="90" spans="1:243" s="22" customFormat="1" ht="140.25">
      <c r="A90" s="32">
        <v>1.77</v>
      </c>
      <c r="B90" s="37" t="s">
        <v>215</v>
      </c>
      <c r="C90" s="27" t="s">
        <v>150</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IA90" s="22">
        <v>1.77</v>
      </c>
      <c r="IB90" s="22" t="s">
        <v>215</v>
      </c>
      <c r="IC90" s="22" t="s">
        <v>150</v>
      </c>
      <c r="IE90" s="23"/>
      <c r="IF90" s="23"/>
      <c r="IG90" s="23"/>
      <c r="IH90" s="23"/>
      <c r="II90" s="23"/>
    </row>
    <row r="91" spans="1:243" s="22" customFormat="1" ht="28.5">
      <c r="A91" s="32">
        <v>1.78</v>
      </c>
      <c r="B91" s="37" t="s">
        <v>216</v>
      </c>
      <c r="C91" s="27" t="s">
        <v>151</v>
      </c>
      <c r="D91" s="47">
        <v>2</v>
      </c>
      <c r="E91" s="48" t="s">
        <v>127</v>
      </c>
      <c r="F91" s="45">
        <v>599.47</v>
      </c>
      <c r="G91" s="39"/>
      <c r="H91" s="39"/>
      <c r="I91" s="40" t="s">
        <v>38</v>
      </c>
      <c r="J91" s="41">
        <f t="shared" si="4"/>
        <v>1</v>
      </c>
      <c r="K91" s="39" t="s">
        <v>39</v>
      </c>
      <c r="L91" s="39" t="s">
        <v>4</v>
      </c>
      <c r="M91" s="42"/>
      <c r="N91" s="39"/>
      <c r="O91" s="39"/>
      <c r="P91" s="43"/>
      <c r="Q91" s="39"/>
      <c r="R91" s="39"/>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28">
        <f t="shared" si="5"/>
        <v>1199</v>
      </c>
      <c r="BB91" s="44">
        <f t="shared" si="6"/>
        <v>1199</v>
      </c>
      <c r="BC91" s="30" t="str">
        <f t="shared" si="7"/>
        <v>INR  One Thousand One Hundred &amp; Ninety Nine  Only</v>
      </c>
      <c r="IA91" s="22">
        <v>1.78</v>
      </c>
      <c r="IB91" s="22" t="s">
        <v>216</v>
      </c>
      <c r="IC91" s="22" t="s">
        <v>151</v>
      </c>
      <c r="ID91" s="22">
        <v>2</v>
      </c>
      <c r="IE91" s="23" t="s">
        <v>127</v>
      </c>
      <c r="IF91" s="23"/>
      <c r="IG91" s="23"/>
      <c r="IH91" s="23"/>
      <c r="II91" s="23"/>
    </row>
    <row r="92" spans="1:243" s="22" customFormat="1" ht="87" customHeight="1">
      <c r="A92" s="32">
        <v>1.79</v>
      </c>
      <c r="B92" s="37" t="s">
        <v>217</v>
      </c>
      <c r="C92" s="27" t="s">
        <v>152</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IA92" s="22">
        <v>1.79</v>
      </c>
      <c r="IB92" s="22" t="s">
        <v>217</v>
      </c>
      <c r="IC92" s="22" t="s">
        <v>152</v>
      </c>
      <c r="IE92" s="23"/>
      <c r="IF92" s="23"/>
      <c r="IG92" s="23"/>
      <c r="IH92" s="23"/>
      <c r="II92" s="23"/>
    </row>
    <row r="93" spans="1:243" s="22" customFormat="1" ht="28.5">
      <c r="A93" s="32">
        <v>1.8</v>
      </c>
      <c r="B93" s="37" t="s">
        <v>218</v>
      </c>
      <c r="C93" s="27"/>
      <c r="D93" s="47">
        <v>2</v>
      </c>
      <c r="E93" s="48" t="s">
        <v>127</v>
      </c>
      <c r="F93" s="45">
        <v>1837.88</v>
      </c>
      <c r="G93" s="39"/>
      <c r="H93" s="39"/>
      <c r="I93" s="40" t="s">
        <v>38</v>
      </c>
      <c r="J93" s="41">
        <f t="shared" si="4"/>
        <v>1</v>
      </c>
      <c r="K93" s="39" t="s">
        <v>39</v>
      </c>
      <c r="L93" s="39" t="s">
        <v>4</v>
      </c>
      <c r="M93" s="42"/>
      <c r="N93" s="39"/>
      <c r="O93" s="39"/>
      <c r="P93" s="43"/>
      <c r="Q93" s="39"/>
      <c r="R93" s="39"/>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28">
        <f t="shared" si="5"/>
        <v>3676</v>
      </c>
      <c r="BB93" s="44">
        <f t="shared" si="6"/>
        <v>3676</v>
      </c>
      <c r="BC93" s="30" t="str">
        <f t="shared" si="7"/>
        <v>INR  Three Thousand Six Hundred &amp; Seventy Six  Only</v>
      </c>
      <c r="IA93" s="22">
        <v>1.8</v>
      </c>
      <c r="IB93" s="22" t="s">
        <v>218</v>
      </c>
      <c r="ID93" s="22">
        <v>2</v>
      </c>
      <c r="IE93" s="23" t="s">
        <v>127</v>
      </c>
      <c r="IF93" s="23"/>
      <c r="IG93" s="23"/>
      <c r="IH93" s="23"/>
      <c r="II93" s="23"/>
    </row>
    <row r="94" spans="1:243" s="22" customFormat="1" ht="29.25" customHeight="1">
      <c r="A94" s="32">
        <v>1.81</v>
      </c>
      <c r="B94" s="37" t="s">
        <v>219</v>
      </c>
      <c r="C94" s="27"/>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IA94" s="22">
        <v>1.81</v>
      </c>
      <c r="IB94" s="33" t="s">
        <v>219</v>
      </c>
      <c r="IE94" s="23"/>
      <c r="IF94" s="23"/>
      <c r="IG94" s="23"/>
      <c r="IH94" s="23"/>
      <c r="II94" s="23"/>
    </row>
    <row r="95" spans="1:243" s="22" customFormat="1" ht="90.75" customHeight="1">
      <c r="A95" s="32">
        <v>1.82</v>
      </c>
      <c r="B95" s="37" t="s">
        <v>220</v>
      </c>
      <c r="C95" s="27"/>
      <c r="D95" s="47">
        <v>0.32</v>
      </c>
      <c r="E95" s="48" t="s">
        <v>230</v>
      </c>
      <c r="F95" s="45">
        <v>5045.59</v>
      </c>
      <c r="G95" s="39"/>
      <c r="H95" s="39"/>
      <c r="I95" s="40" t="s">
        <v>38</v>
      </c>
      <c r="J95" s="41">
        <f t="shared" si="4"/>
        <v>1</v>
      </c>
      <c r="K95" s="39" t="s">
        <v>39</v>
      </c>
      <c r="L95" s="39" t="s">
        <v>4</v>
      </c>
      <c r="M95" s="42"/>
      <c r="N95" s="39"/>
      <c r="O95" s="39"/>
      <c r="P95" s="43"/>
      <c r="Q95" s="39"/>
      <c r="R95" s="39"/>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28">
        <f t="shared" si="5"/>
        <v>1615</v>
      </c>
      <c r="BB95" s="44">
        <f t="shared" si="6"/>
        <v>1615</v>
      </c>
      <c r="BC95" s="30" t="str">
        <f t="shared" si="7"/>
        <v>INR  One Thousand Six Hundred &amp; Fifteen  Only</v>
      </c>
      <c r="IA95" s="22">
        <v>1.82</v>
      </c>
      <c r="IB95" s="33" t="s">
        <v>220</v>
      </c>
      <c r="ID95" s="22">
        <v>0.32</v>
      </c>
      <c r="IE95" s="23" t="s">
        <v>230</v>
      </c>
      <c r="IF95" s="23"/>
      <c r="IG95" s="23"/>
      <c r="IH95" s="23"/>
      <c r="II95" s="23"/>
    </row>
    <row r="96" spans="1:243" s="22" customFormat="1" ht="106.5" customHeight="1">
      <c r="A96" s="32">
        <v>1.83</v>
      </c>
      <c r="B96" s="37" t="s">
        <v>221</v>
      </c>
      <c r="C96" s="27"/>
      <c r="D96" s="47">
        <v>1856</v>
      </c>
      <c r="E96" s="48" t="s">
        <v>63</v>
      </c>
      <c r="F96" s="45">
        <v>73.39</v>
      </c>
      <c r="G96" s="39"/>
      <c r="H96" s="39"/>
      <c r="I96" s="40" t="s">
        <v>38</v>
      </c>
      <c r="J96" s="41">
        <f t="shared" si="4"/>
        <v>1</v>
      </c>
      <c r="K96" s="39" t="s">
        <v>39</v>
      </c>
      <c r="L96" s="39" t="s">
        <v>4</v>
      </c>
      <c r="M96" s="42"/>
      <c r="N96" s="39"/>
      <c r="O96" s="39"/>
      <c r="P96" s="43"/>
      <c r="Q96" s="39"/>
      <c r="R96" s="39"/>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28">
        <f t="shared" si="5"/>
        <v>136212</v>
      </c>
      <c r="BB96" s="44">
        <f t="shared" si="6"/>
        <v>136212</v>
      </c>
      <c r="BC96" s="30" t="str">
        <f t="shared" si="7"/>
        <v>INR  One Lakh Thirty Six Thousand Two Hundred &amp; Twelve  Only</v>
      </c>
      <c r="IA96" s="22">
        <v>1.83</v>
      </c>
      <c r="IB96" s="33" t="s">
        <v>221</v>
      </c>
      <c r="ID96" s="22">
        <v>1856</v>
      </c>
      <c r="IE96" s="23" t="s">
        <v>63</v>
      </c>
      <c r="IF96" s="23"/>
      <c r="IG96" s="23"/>
      <c r="IH96" s="23"/>
      <c r="II96" s="23"/>
    </row>
    <row r="97" spans="1:243" s="22" customFormat="1" ht="102" customHeight="1">
      <c r="A97" s="32">
        <v>1.84</v>
      </c>
      <c r="B97" s="37" t="s">
        <v>222</v>
      </c>
      <c r="C97" s="27"/>
      <c r="D97" s="47">
        <v>96</v>
      </c>
      <c r="E97" s="48" t="s">
        <v>231</v>
      </c>
      <c r="F97" s="45">
        <v>118.47</v>
      </c>
      <c r="G97" s="39"/>
      <c r="H97" s="39"/>
      <c r="I97" s="40" t="s">
        <v>38</v>
      </c>
      <c r="J97" s="41">
        <f t="shared" si="4"/>
        <v>1</v>
      </c>
      <c r="K97" s="39" t="s">
        <v>39</v>
      </c>
      <c r="L97" s="39" t="s">
        <v>4</v>
      </c>
      <c r="M97" s="42"/>
      <c r="N97" s="39"/>
      <c r="O97" s="39"/>
      <c r="P97" s="43"/>
      <c r="Q97" s="39"/>
      <c r="R97" s="39"/>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28">
        <f t="shared" si="5"/>
        <v>11373</v>
      </c>
      <c r="BB97" s="44">
        <f t="shared" si="6"/>
        <v>11373</v>
      </c>
      <c r="BC97" s="30" t="str">
        <f t="shared" si="7"/>
        <v>INR  Eleven Thousand Three Hundred &amp; Seventy Three  Only</v>
      </c>
      <c r="IA97" s="22">
        <v>1.84</v>
      </c>
      <c r="IB97" s="33" t="s">
        <v>222</v>
      </c>
      <c r="ID97" s="22">
        <v>96</v>
      </c>
      <c r="IE97" s="23" t="s">
        <v>231</v>
      </c>
      <c r="IF97" s="23"/>
      <c r="IG97" s="23"/>
      <c r="IH97" s="23"/>
      <c r="II97" s="23"/>
    </row>
    <row r="98" spans="1:243" s="22" customFormat="1" ht="102" customHeight="1">
      <c r="A98" s="32">
        <v>1.85</v>
      </c>
      <c r="B98" s="37" t="s">
        <v>223</v>
      </c>
      <c r="C98" s="27"/>
      <c r="D98" s="47">
        <v>252</v>
      </c>
      <c r="E98" s="48" t="s">
        <v>231</v>
      </c>
      <c r="F98" s="45">
        <v>137.05</v>
      </c>
      <c r="G98" s="39"/>
      <c r="H98" s="39"/>
      <c r="I98" s="40" t="s">
        <v>38</v>
      </c>
      <c r="J98" s="41">
        <f t="shared" si="4"/>
        <v>1</v>
      </c>
      <c r="K98" s="39" t="s">
        <v>39</v>
      </c>
      <c r="L98" s="39" t="s">
        <v>4</v>
      </c>
      <c r="M98" s="42"/>
      <c r="N98" s="39"/>
      <c r="O98" s="39"/>
      <c r="P98" s="43"/>
      <c r="Q98" s="39"/>
      <c r="R98" s="39"/>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28">
        <f t="shared" si="5"/>
        <v>34537</v>
      </c>
      <c r="BB98" s="44">
        <f t="shared" si="6"/>
        <v>34537</v>
      </c>
      <c r="BC98" s="30" t="str">
        <f t="shared" si="7"/>
        <v>INR  Thirty Four Thousand Five Hundred &amp; Thirty Seven  Only</v>
      </c>
      <c r="IA98" s="22">
        <v>1.85</v>
      </c>
      <c r="IB98" s="33" t="s">
        <v>223</v>
      </c>
      <c r="ID98" s="22">
        <v>252</v>
      </c>
      <c r="IE98" s="23" t="s">
        <v>231</v>
      </c>
      <c r="IF98" s="23"/>
      <c r="IG98" s="23"/>
      <c r="IH98" s="23"/>
      <c r="II98" s="23"/>
    </row>
    <row r="99" spans="1:243" s="22" customFormat="1" ht="87" customHeight="1">
      <c r="A99" s="32">
        <v>1.86</v>
      </c>
      <c r="B99" s="37" t="s">
        <v>224</v>
      </c>
      <c r="C99" s="27"/>
      <c r="D99" s="47">
        <v>5</v>
      </c>
      <c r="E99" s="48" t="s">
        <v>231</v>
      </c>
      <c r="F99" s="45">
        <v>160.29</v>
      </c>
      <c r="G99" s="39"/>
      <c r="H99" s="39"/>
      <c r="I99" s="40" t="s">
        <v>38</v>
      </c>
      <c r="J99" s="41">
        <f t="shared" si="4"/>
        <v>1</v>
      </c>
      <c r="K99" s="39" t="s">
        <v>39</v>
      </c>
      <c r="L99" s="39" t="s">
        <v>4</v>
      </c>
      <c r="M99" s="42"/>
      <c r="N99" s="39"/>
      <c r="O99" s="39"/>
      <c r="P99" s="43"/>
      <c r="Q99" s="39"/>
      <c r="R99" s="39"/>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28">
        <f t="shared" si="5"/>
        <v>801</v>
      </c>
      <c r="BB99" s="44">
        <f t="shared" si="6"/>
        <v>801</v>
      </c>
      <c r="BC99" s="30" t="str">
        <f t="shared" si="7"/>
        <v>INR  Eight Hundred &amp; One  Only</v>
      </c>
      <c r="IA99" s="22">
        <v>1.86</v>
      </c>
      <c r="IB99" s="33" t="s">
        <v>224</v>
      </c>
      <c r="ID99" s="22">
        <v>5</v>
      </c>
      <c r="IE99" s="23" t="s">
        <v>231</v>
      </c>
      <c r="IF99" s="23"/>
      <c r="IG99" s="23"/>
      <c r="IH99" s="23"/>
      <c r="II99" s="23"/>
    </row>
    <row r="100" spans="1:243" s="22" customFormat="1" ht="87" customHeight="1">
      <c r="A100" s="32">
        <v>1.87</v>
      </c>
      <c r="B100" s="37" t="s">
        <v>225</v>
      </c>
      <c r="C100" s="27"/>
      <c r="D100" s="47">
        <v>575</v>
      </c>
      <c r="E100" s="48" t="s">
        <v>231</v>
      </c>
      <c r="F100" s="45">
        <v>306.64</v>
      </c>
      <c r="G100" s="39"/>
      <c r="H100" s="39"/>
      <c r="I100" s="40" t="s">
        <v>38</v>
      </c>
      <c r="J100" s="41">
        <f t="shared" si="4"/>
        <v>1</v>
      </c>
      <c r="K100" s="39" t="s">
        <v>39</v>
      </c>
      <c r="L100" s="39" t="s">
        <v>4</v>
      </c>
      <c r="M100" s="42"/>
      <c r="N100" s="39"/>
      <c r="O100" s="39"/>
      <c r="P100" s="43"/>
      <c r="Q100" s="39"/>
      <c r="R100" s="39"/>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28">
        <f t="shared" si="5"/>
        <v>176318</v>
      </c>
      <c r="BB100" s="44">
        <f t="shared" si="6"/>
        <v>176318</v>
      </c>
      <c r="BC100" s="30" t="str">
        <f t="shared" si="7"/>
        <v>INR  One Lakh Seventy Six Thousand Three Hundred &amp; Eighteen  Only</v>
      </c>
      <c r="IA100" s="22">
        <v>1.87</v>
      </c>
      <c r="IB100" s="33" t="s">
        <v>225</v>
      </c>
      <c r="ID100" s="22">
        <v>575</v>
      </c>
      <c r="IE100" s="23" t="s">
        <v>231</v>
      </c>
      <c r="IF100" s="23"/>
      <c r="IG100" s="23"/>
      <c r="IH100" s="23"/>
      <c r="II100" s="23"/>
    </row>
    <row r="101" spans="1:243" s="22" customFormat="1" ht="87" customHeight="1">
      <c r="A101" s="32">
        <v>1.88</v>
      </c>
      <c r="B101" s="37" t="s">
        <v>226</v>
      </c>
      <c r="C101" s="27"/>
      <c r="D101" s="47">
        <v>96</v>
      </c>
      <c r="E101" s="48" t="s">
        <v>231</v>
      </c>
      <c r="F101" s="45">
        <v>127.77</v>
      </c>
      <c r="G101" s="39"/>
      <c r="H101" s="39"/>
      <c r="I101" s="40" t="s">
        <v>38</v>
      </c>
      <c r="J101" s="41">
        <f t="shared" si="4"/>
        <v>1</v>
      </c>
      <c r="K101" s="39" t="s">
        <v>39</v>
      </c>
      <c r="L101" s="39" t="s">
        <v>4</v>
      </c>
      <c r="M101" s="42"/>
      <c r="N101" s="39"/>
      <c r="O101" s="39"/>
      <c r="P101" s="43"/>
      <c r="Q101" s="39"/>
      <c r="R101" s="39"/>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28">
        <f t="shared" si="5"/>
        <v>12266</v>
      </c>
      <c r="BB101" s="44">
        <f t="shared" si="6"/>
        <v>12266</v>
      </c>
      <c r="BC101" s="30" t="str">
        <f t="shared" si="7"/>
        <v>INR  Twelve Thousand Two Hundred &amp; Sixty Six  Only</v>
      </c>
      <c r="IA101" s="22">
        <v>1.88</v>
      </c>
      <c r="IB101" s="33" t="s">
        <v>226</v>
      </c>
      <c r="ID101" s="22">
        <v>96</v>
      </c>
      <c r="IE101" s="23" t="s">
        <v>231</v>
      </c>
      <c r="IF101" s="23"/>
      <c r="IG101" s="23"/>
      <c r="IH101" s="23"/>
      <c r="II101" s="23"/>
    </row>
    <row r="102" spans="1:243" s="22" customFormat="1" ht="87" customHeight="1">
      <c r="A102" s="32">
        <v>1.89</v>
      </c>
      <c r="B102" s="37" t="s">
        <v>227</v>
      </c>
      <c r="C102" s="27"/>
      <c r="D102" s="47">
        <v>252</v>
      </c>
      <c r="E102" s="48" t="s">
        <v>231</v>
      </c>
      <c r="F102" s="45">
        <v>145.19</v>
      </c>
      <c r="G102" s="39"/>
      <c r="H102" s="39"/>
      <c r="I102" s="40" t="s">
        <v>38</v>
      </c>
      <c r="J102" s="41">
        <f t="shared" si="4"/>
        <v>1</v>
      </c>
      <c r="K102" s="39" t="s">
        <v>39</v>
      </c>
      <c r="L102" s="39" t="s">
        <v>4</v>
      </c>
      <c r="M102" s="42"/>
      <c r="N102" s="39"/>
      <c r="O102" s="39"/>
      <c r="P102" s="43"/>
      <c r="Q102" s="39"/>
      <c r="R102" s="39"/>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28">
        <f t="shared" si="5"/>
        <v>36588</v>
      </c>
      <c r="BB102" s="44">
        <f t="shared" si="6"/>
        <v>36588</v>
      </c>
      <c r="BC102" s="30" t="str">
        <f t="shared" si="7"/>
        <v>INR  Thirty Six Thousand Five Hundred &amp; Eighty Eight  Only</v>
      </c>
      <c r="IA102" s="22">
        <v>1.89</v>
      </c>
      <c r="IB102" s="33" t="s">
        <v>227</v>
      </c>
      <c r="ID102" s="22">
        <v>252</v>
      </c>
      <c r="IE102" s="23" t="s">
        <v>231</v>
      </c>
      <c r="IF102" s="23"/>
      <c r="IG102" s="23"/>
      <c r="IH102" s="23"/>
      <c r="II102" s="23"/>
    </row>
    <row r="103" spans="1:243" s="22" customFormat="1" ht="87" customHeight="1">
      <c r="A103" s="32">
        <v>1.9</v>
      </c>
      <c r="B103" s="37" t="s">
        <v>228</v>
      </c>
      <c r="C103" s="27"/>
      <c r="D103" s="47">
        <v>5</v>
      </c>
      <c r="E103" s="48" t="s">
        <v>231</v>
      </c>
      <c r="F103" s="45">
        <v>162.61</v>
      </c>
      <c r="G103" s="39"/>
      <c r="H103" s="39"/>
      <c r="I103" s="40" t="s">
        <v>38</v>
      </c>
      <c r="J103" s="41">
        <f t="shared" si="4"/>
        <v>1</v>
      </c>
      <c r="K103" s="39" t="s">
        <v>39</v>
      </c>
      <c r="L103" s="39" t="s">
        <v>4</v>
      </c>
      <c r="M103" s="42"/>
      <c r="N103" s="39"/>
      <c r="O103" s="39"/>
      <c r="P103" s="43"/>
      <c r="Q103" s="39"/>
      <c r="R103" s="39"/>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28">
        <f t="shared" si="5"/>
        <v>813</v>
      </c>
      <c r="BB103" s="44">
        <f t="shared" si="6"/>
        <v>813</v>
      </c>
      <c r="BC103" s="30" t="str">
        <f t="shared" si="7"/>
        <v>INR  Eight Hundred &amp; Thirteen  Only</v>
      </c>
      <c r="IA103" s="22">
        <v>1.9</v>
      </c>
      <c r="IB103" s="33" t="s">
        <v>228</v>
      </c>
      <c r="ID103" s="22">
        <v>5</v>
      </c>
      <c r="IE103" s="23" t="s">
        <v>231</v>
      </c>
      <c r="IF103" s="23"/>
      <c r="IG103" s="23"/>
      <c r="IH103" s="23"/>
      <c r="II103" s="23"/>
    </row>
    <row r="104" spans="1:243" s="22" customFormat="1" ht="87" customHeight="1">
      <c r="A104" s="32">
        <v>1.91</v>
      </c>
      <c r="B104" s="37" t="s">
        <v>229</v>
      </c>
      <c r="C104" s="27"/>
      <c r="D104" s="47">
        <v>573</v>
      </c>
      <c r="E104" s="48" t="s">
        <v>231</v>
      </c>
      <c r="F104" s="45">
        <v>185.84</v>
      </c>
      <c r="G104" s="39"/>
      <c r="H104" s="39"/>
      <c r="I104" s="40" t="s">
        <v>38</v>
      </c>
      <c r="J104" s="41">
        <f t="shared" si="4"/>
        <v>1</v>
      </c>
      <c r="K104" s="39" t="s">
        <v>39</v>
      </c>
      <c r="L104" s="39" t="s">
        <v>4</v>
      </c>
      <c r="M104" s="42"/>
      <c r="N104" s="39"/>
      <c r="O104" s="39"/>
      <c r="P104" s="43"/>
      <c r="Q104" s="39"/>
      <c r="R104" s="39"/>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28">
        <f t="shared" si="5"/>
        <v>106486</v>
      </c>
      <c r="BB104" s="44">
        <f t="shared" si="6"/>
        <v>106486</v>
      </c>
      <c r="BC104" s="30" t="str">
        <f t="shared" si="7"/>
        <v>INR  One Lakh Six Thousand Four Hundred &amp; Eighty Six  Only</v>
      </c>
      <c r="IA104" s="22">
        <v>1.91</v>
      </c>
      <c r="IB104" s="33" t="s">
        <v>229</v>
      </c>
      <c r="ID104" s="22">
        <v>573</v>
      </c>
      <c r="IE104" s="23" t="s">
        <v>231</v>
      </c>
      <c r="IF104" s="23"/>
      <c r="IG104" s="23"/>
      <c r="IH104" s="23"/>
      <c r="II104" s="23"/>
    </row>
    <row r="105" spans="1:55" ht="42.75">
      <c r="A105" s="61" t="s">
        <v>46</v>
      </c>
      <c r="B105" s="61"/>
      <c r="C105" s="62"/>
      <c r="D105" s="62"/>
      <c r="E105" s="62"/>
      <c r="F105" s="62"/>
      <c r="G105" s="62"/>
      <c r="H105" s="63"/>
      <c r="I105" s="63"/>
      <c r="J105" s="63"/>
      <c r="K105" s="63"/>
      <c r="L105" s="62"/>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5">
        <f>SUM(BA14:BA104)</f>
        <v>977807</v>
      </c>
      <c r="BB105" s="65">
        <f>SUM(BB14:BC104)</f>
        <v>977807</v>
      </c>
      <c r="BC105" s="30" t="str">
        <f t="shared" si="7"/>
        <v>  Nine Lakh Seventy Seven Thousand Eight Hundred &amp; Seven  Only</v>
      </c>
    </row>
    <row r="106" spans="1:55" ht="36.75" customHeight="1">
      <c r="A106" s="38" t="s">
        <v>47</v>
      </c>
      <c r="B106" s="50"/>
      <c r="C106" s="51"/>
      <c r="D106" s="52"/>
      <c r="E106" s="53" t="s">
        <v>52</v>
      </c>
      <c r="F106" s="54"/>
      <c r="G106" s="55"/>
      <c r="H106" s="56"/>
      <c r="I106" s="56"/>
      <c r="J106" s="56"/>
      <c r="K106" s="57"/>
      <c r="L106" s="58"/>
      <c r="M106" s="59"/>
      <c r="N106" s="25"/>
      <c r="O106" s="22"/>
      <c r="P106" s="22"/>
      <c r="Q106" s="22"/>
      <c r="R106" s="22"/>
      <c r="S106" s="22"/>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60">
        <f>IF(ISBLANK(F106),0,IF(E106="Excess (+)",ROUND(BA105+(BA105*F106),2),IF(E106="Less (-)",ROUND(BA105+(BA105*F106*(-1)),2),IF(E106="At Par",BA105,0))))</f>
        <v>0</v>
      </c>
      <c r="BB106" s="26">
        <f>ROUND(BA106,0)</f>
        <v>0</v>
      </c>
      <c r="BC106" s="21" t="str">
        <f>SpellNumber($E$2,BB106)</f>
        <v>INR Zero Only</v>
      </c>
    </row>
    <row r="107" spans="1:55" ht="33.75" customHeight="1">
      <c r="A107" s="24" t="s">
        <v>48</v>
      </c>
      <c r="B107" s="24"/>
      <c r="C107" s="75" t="str">
        <f>SpellNumber($E$2,BB106)</f>
        <v>INR Zero Only</v>
      </c>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row>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5" ht="15"/>
    <row r="286" ht="15"/>
    <row r="287" ht="15"/>
    <row r="288" ht="15"/>
    <row r="289" ht="15"/>
    <row r="290"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6" ht="15"/>
    <row r="377" ht="15"/>
    <row r="378" ht="15"/>
    <row r="379" ht="15"/>
    <row r="380" ht="15"/>
    <row r="381" ht="15"/>
    <row r="382" ht="15"/>
    <row r="383" ht="15"/>
    <row r="384" ht="15"/>
    <row r="385" ht="15"/>
    <row r="386" ht="15"/>
    <row r="387" ht="15"/>
    <row r="388" ht="15"/>
    <row r="389" ht="15"/>
    <row r="391" ht="15"/>
    <row r="392" ht="15"/>
    <row r="393" ht="15"/>
    <row r="394" ht="15"/>
    <row r="395" ht="15"/>
    <row r="396" ht="15"/>
    <row r="397" ht="15"/>
    <row r="398" ht="15"/>
    <row r="399" ht="15"/>
    <row r="400" ht="15"/>
    <row r="401" ht="15"/>
    <row r="402" ht="15"/>
    <row r="403" ht="15"/>
    <row r="404" ht="15"/>
    <row r="405" ht="15"/>
    <row r="406" ht="15"/>
    <row r="407" ht="15"/>
    <row r="409" ht="15"/>
    <row r="410" ht="15"/>
    <row r="411" ht="15"/>
    <row r="412" ht="15"/>
    <row r="413" ht="15"/>
    <row r="414" ht="15"/>
    <row r="415" ht="15"/>
    <row r="416" ht="15"/>
    <row r="417" ht="15"/>
    <row r="419" ht="15"/>
    <row r="420" ht="15"/>
    <row r="421" ht="15"/>
    <row r="422" ht="15"/>
    <row r="423" ht="15"/>
    <row r="424" ht="15"/>
    <row r="425" ht="15"/>
    <row r="426" ht="15"/>
    <row r="427" ht="15"/>
    <row r="428" ht="15"/>
    <row r="429" ht="15"/>
  </sheetData>
  <sheetProtection password="D850" sheet="1"/>
  <autoFilter ref="A11:BC107"/>
  <mergeCells count="49">
    <mergeCell ref="D37:BC37"/>
    <mergeCell ref="D42:BC42"/>
    <mergeCell ref="D45:BC45"/>
    <mergeCell ref="D52:BC52"/>
    <mergeCell ref="D85:BC85"/>
    <mergeCell ref="D78:BC78"/>
    <mergeCell ref="D84:BC84"/>
    <mergeCell ref="D69:BC69"/>
    <mergeCell ref="D76:BC76"/>
    <mergeCell ref="D70:BC70"/>
    <mergeCell ref="C107:BC107"/>
    <mergeCell ref="D14:BC14"/>
    <mergeCell ref="D55:BC55"/>
    <mergeCell ref="D40:BC40"/>
    <mergeCell ref="D24:BC24"/>
    <mergeCell ref="D21:BC21"/>
    <mergeCell ref="D28:BC28"/>
    <mergeCell ref="D30:BC30"/>
    <mergeCell ref="D33:BC33"/>
    <mergeCell ref="D36:BC36"/>
    <mergeCell ref="D47:BC47"/>
    <mergeCell ref="D50:BC50"/>
    <mergeCell ref="A1:L1"/>
    <mergeCell ref="A4:BC4"/>
    <mergeCell ref="A5:BC5"/>
    <mergeCell ref="A6:BC6"/>
    <mergeCell ref="A7:BC7"/>
    <mergeCell ref="D13:BC13"/>
    <mergeCell ref="B8:BC8"/>
    <mergeCell ref="A9:BC9"/>
    <mergeCell ref="D15:BC15"/>
    <mergeCell ref="D17:BC17"/>
    <mergeCell ref="D18:BC18"/>
    <mergeCell ref="D20:BC20"/>
    <mergeCell ref="D23:BC23"/>
    <mergeCell ref="D27:BC27"/>
    <mergeCell ref="D56:BC56"/>
    <mergeCell ref="D58:BC58"/>
    <mergeCell ref="D60:BC60"/>
    <mergeCell ref="D64:BC64"/>
    <mergeCell ref="D68:BC68"/>
    <mergeCell ref="D72:BC72"/>
    <mergeCell ref="D62:BC62"/>
    <mergeCell ref="D73:BC73"/>
    <mergeCell ref="D81:BC81"/>
    <mergeCell ref="D87:BC87"/>
    <mergeCell ref="D90:BC90"/>
    <mergeCell ref="D92:BC92"/>
    <mergeCell ref="D94:BC9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6">
      <formula1>IF(E106="Select",-1,IF(E106="At Par",0,0))</formula1>
      <formula2>IF(E106="Select",-1,IF(E106="At Par",0,0.99))</formula2>
    </dataValidation>
    <dataValidation type="list" allowBlank="1" showErrorMessage="1" sqref="E10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6">
      <formula1>0</formula1>
      <formula2>99.9</formula2>
    </dataValidation>
    <dataValidation type="list" allowBlank="1" showErrorMessage="1" sqref="D13:D15 K16 D17:D18 K19 D20:D21 K22 D23:D24 K25:K26 D27:D28 K29 D30 K31:K32 D33 K34:K35 D36:D37 K38:K39 D40 K41 D42 K43:K44 D45 K46 D47 K48:K49 D50 K51 D52 K53:K54 D55:D56 K57 D58 K59 D60 K61 D62 K63 D64 K65:K67 D68:D70 K71 D72:D73 K74:K75 D76 K77 D78 K79:K80 D81 K82:K83 D84:D85 K86 D87 K88:K89 D90 K91 D92 K93 K95:K104 D9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9:H19 G22:H22 G25:H26 G29:H29 G31:H32 G34:H35 G38:H39 G41:H41 G43:H44 G46:H46 G48:H49 G51:H51 G53:H54 G57:H57 G59:H59 G61:H61 G63:H63 G65:H67 G71:H71 G74:H75 G77:H77 G79:H80 G82:H83 G86:H86 G88:H89 G91:H91 G93:H93 G95:H104">
      <formula1>0</formula1>
      <formula2>999999999999999</formula2>
    </dataValidation>
    <dataValidation allowBlank="1" showInputMessage="1" showErrorMessage="1" promptTitle="Addition / Deduction" prompt="Please Choose the correct One" sqref="J16 J19 J22 J25:J26 J29 J31:J32 J34:J35 J38:J39 J41 J43:J44 J46 J48:J49 J51 J53:J54 J57 J59 J61 J63 J65:J67 J71 J74:J75 J77 J79:J80 J82:J83 J86 J88:J89 J91 J93 J95:J104">
      <formula1>0</formula1>
      <formula2>0</formula2>
    </dataValidation>
    <dataValidation type="list" showErrorMessage="1" sqref="I16 I19 I22 I25:I26 I29 I31:I32 I34:I35 I38:I39 I41 I43:I44 I46 I48:I49 I51 I53:I54 I57 I59 I61 I63 I65:I67 I71 I74:I75 I77 I79:I80 I82:I83 I86 I88:I89 I91 I93 I95:I10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5:O26 N29:O29 N31:O32 N34:O35 N38:O39 N41:O41 N43:O44 N46:O46 N48:O49 N51:O51 N53:O54 N57:O57 N59:O59 N61:O61 N63:O63 N65:O67 N71:O71 N74:O75 N77:O77 N79:O80 N82:O83 N86:O86 N88:O89 N91:O91 N93:O93 N95:O10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5:R26 R29 R31:R32 R34:R35 R38:R39 R41 R43:R44 R46 R48:R49 R51 R53:R54 R57 R59 R61 R63 R65:R67 R71 R74:R75 R77 R79:R80 R82:R83 R86 R88:R89 R91 R93 R95:R10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5:Q26 Q29 Q31:Q32 Q34:Q35 Q38:Q39 Q41 Q43:Q44 Q46 Q48:Q49 Q51 Q53:Q54 Q57 Q59 Q61 Q63 Q65:Q67 Q71 Q74:Q75 Q77 Q79:Q80 Q82:Q83 Q86 Q88:Q89 Q91 Q93 Q95:Q10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5:M26 M29 M31:M32 M34:M35 M38:M39 M41 M43:M44 M46 M48:M49 M51 M53:M54 M57 M59 M61 M63 M65:M67 M71 M74:M75 M77 M79:M80 M82:M83 M86 M88:M89 M91 M93 M95:M104">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 D22 D25:D26 D29 D31:D32 D34:D35 D38:D39 D41 D43:D44 D46 D48:D49 D51 D53:D54 D57 D59 D61 D63 D65:D67 D71 D74:D75 D77 D79:D80 D82:D83 D86 D88:D89 D91 D93 D95:D10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5:F26 F29 F31:F32 F34:F35 F38:F39 F41 F43:F44 F46 F48:F49 F51 F53:F54 F57 F59 F61 F63 F65:F67 F71 F74:F75 F77 F79:F80 F82:F83 F86 F88:F89 F91 F93 F95:F104">
      <formula1>0</formula1>
      <formula2>999999999999999</formula2>
    </dataValidation>
    <dataValidation type="list" allowBlank="1" showInputMessage="1" showErrorMessage="1" sqref="L96 L97 L98 L99 L100 L101 L10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104 L103">
      <formula1>"INR"</formula1>
    </dataValidation>
    <dataValidation allowBlank="1" showInputMessage="1" showErrorMessage="1" promptTitle="Itemcode/Make" prompt="Please enter text" sqref="C14:C104">
      <formula1>0</formula1>
      <formula2>0</formula2>
    </dataValidation>
    <dataValidation type="decimal" allowBlank="1" showInputMessage="1" showErrorMessage="1" errorTitle="Invalid Entry" error="Only Numeric Values are allowed. " sqref="A14:A10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2023-06-23T09:23:59Z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