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3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'BoQ1'!$A$11:$BC$25</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<sst xmlns="http://schemas.openxmlformats.org/spreadsheetml/2006/main" count="192" uniqueCount="80">
  <si>
    <t>BoQ_Ver3.1</t>
  </si>
  <si>
    <t>Percentage</t>
  </si>
  <si>
    <t>Normal</t>
  </si>
  <si>
    <t>INR Only</t>
  </si>
  <si>
    <t>INR</t>
  </si>
  <si>
    <t>Select, At Par, Excess (+), Less (-)</t>
  </si>
  <si>
    <t>IOCL</t>
  </si>
  <si>
    <t xml:space="preserve"> </t>
  </si>
  <si>
    <t>NUMBER</t>
  </si>
  <si>
    <t>TEXT</t>
  </si>
  <si>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</si>
  <si>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</si>
  <si>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</si>
  <si>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</si>
  <si>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</si>
  <si>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</si>
  <si>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</si>
  <si>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</si>
  <si>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</si>
  <si>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</si>
  <si>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</si>
  <si>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</si>
  <si>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</si>
  <si>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</si>
  <si>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</si>
  <si>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</si>
  <si>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</si>
  <si>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</si>
  <si>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</si>
  <si>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</si>
  <si>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</si>
  <si>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</si>
  <si>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</si>
  <si>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</si>
  <si>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</si>
  <si>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</si>
  <si>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</si>
  <si>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</si>
  <si>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</si>
  <si>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Total in Figures</t>
  </si>
  <si>
    <t>Quoted Rate in Figures</t>
  </si>
  <si>
    <t>Quoted Rate in Words</t>
  </si>
  <si>
    <t>Please Enable Macros to View BoQ information</t>
  </si>
  <si>
    <t>Name of the Bidder/ Bidding Firm / Company :</t>
  </si>
  <si>
    <t>Select</t>
  </si>
  <si>
    <t>item no.1</t>
  </si>
  <si>
    <t>item no.2</t>
  </si>
  <si>
    <t>item no.3</t>
  </si>
  <si>
    <t>item no.5</t>
  </si>
  <si>
    <t>item no.8</t>
  </si>
  <si>
    <t>item no.4</t>
  </si>
  <si>
    <t>item no.6</t>
  </si>
  <si>
    <t>item no.7</t>
  </si>
  <si>
    <t>item no.9</t>
  </si>
  <si>
    <t>Component</t>
  </si>
  <si>
    <t>Tender Inviting Authority: DOIP, IIT Kanpur</t>
  </si>
  <si>
    <r>
      <t xml:space="preserve">PRICE SCHEDULE
</t>
    </r>
    <r>
      <rPr>
        <b/>
        <sz val="11"/>
        <color indexed="10"/>
        <rFont val="Times New Roman"/>
        <family val="1"/>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</si>
  <si>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NUMBER </t>
    </r>
    <r>
      <rPr>
        <b/>
        <sz val="11"/>
        <color indexed="10"/>
        <rFont val="Times New Roman"/>
        <family val="1"/>
      </rPr>
      <t>#</t>
    </r>
  </si>
  <si>
    <r>
      <t xml:space="preserve">TEXT </t>
    </r>
    <r>
      <rPr>
        <b/>
        <sz val="11"/>
        <color indexed="10"/>
        <rFont val="Times New Roman"/>
        <family val="1"/>
      </rPr>
      <t>#</t>
    </r>
  </si>
  <si>
    <r>
      <t>TEXT</t>
    </r>
    <r>
      <rPr>
        <b/>
        <sz val="11"/>
        <color indexed="10"/>
        <rFont val="Times New Roman"/>
        <family val="1"/>
      </rPr>
      <t>#</t>
    </r>
  </si>
  <si>
    <r>
      <t xml:space="preserve">Estimated Rate
 in
</t>
    </r>
    <r>
      <rPr>
        <b/>
        <sz val="11"/>
        <color indexed="10"/>
        <rFont val="Times New Roman"/>
        <family val="1"/>
      </rPr>
      <t>Rs.      P</t>
    </r>
  </si>
  <si>
    <r>
      <t xml:space="preserve">BASIC RATE In </t>
    </r>
    <r>
      <rPr>
        <b/>
        <sz val="11"/>
        <color indexed="10"/>
        <rFont val="Times New Roman"/>
        <family val="1"/>
      </rPr>
      <t>Figures</t>
    </r>
    <r>
      <rPr>
        <b/>
        <sz val="11"/>
        <rFont val="Times New Roman"/>
        <family val="1"/>
      </rPr>
      <t xml:space="preserve"> To be entered by the </t>
    </r>
    <r>
      <rPr>
        <b/>
        <sz val="11"/>
        <color indexed="10"/>
        <rFont val="Times New Roman"/>
        <family val="1"/>
      </rPr>
      <t>Bidder</t>
    </r>
    <r>
      <rPr>
        <b/>
        <sz val="11"/>
        <rFont val="Times New Roman"/>
        <family val="1"/>
      </rPr>
      <t xml:space="preserve"> 
Rs.      P
 </t>
    </r>
  </si>
  <si>
    <r>
      <t xml:space="preserve">TOTAL AMOUNT  
           in
     </t>
    </r>
    <r>
      <rPr>
        <b/>
        <sz val="11"/>
        <color indexed="10"/>
        <rFont val="Times New Roman"/>
        <family val="1"/>
      </rPr>
      <t xml:space="preserve"> Rs.      P</t>
    </r>
  </si>
  <si>
    <t xml:space="preserve">SITC/Replacement of faulty Temperature Sensor’s Overmolded with plugable connector i/c programming  as per existing Model /type and size etc complete as required.
</t>
  </si>
  <si>
    <t>Nos.</t>
  </si>
  <si>
    <t xml:space="preserve">SITC/Replacement of faulty Electronic Expansion  Valve ( Stepper Module W/Motor, for Y1214, M12 Input) as per existing Model /type and size etc complete as required.
</t>
  </si>
  <si>
    <t xml:space="preserve">SITC/Replacement of faulty EXV Overmold Cable Adaptor (4 Pin M12 Cable with Male plastic Global Connection) as per existing Model /type and size etc complete as required.
</t>
  </si>
  <si>
    <t xml:space="preserve">SITC/Replacement of faulty Liquid Level Sensor 2.2 inch with GKT04098  (Bottom Mount) as per existing Model /type and size etc complete as required.
</t>
  </si>
  <si>
    <t xml:space="preserve">SITC/Replacement of faulty Suction Pressure Transducer Valve ( Angle Valve 1/4 NPT-1/4 NPT) as per existing Model /type and size etc complete as required.
</t>
  </si>
  <si>
    <t xml:space="preserve">SITC/Replacement of faulty Evaporator Service Valve ( Angle Valve 0.38 MFL x 0.75 MFL) as per existing Model /type and size etc complete as required.
</t>
  </si>
  <si>
    <t xml:space="preserve">SITC/Replacement of faulty O-Ring 0.924 ID x 0.116 RD (Evaporator Service Valve Ring) as per existing Model /type and size etc complete as required.
</t>
  </si>
  <si>
    <t xml:space="preserve">SITC/Replacement of faulty Gas pump Solonoid Valve- 0.375" ODS as per existing Model /type and size etc complete as required.
</t>
  </si>
  <si>
    <t xml:space="preserve">SITC/Replacement of faulty DYNA View Digtal Display controller with cover door i/c programming  as per existing Model /type and size etc complete as required.
</t>
  </si>
  <si>
    <t>Name of Work: Replacement of various faulty spares of 400 TR chiller unit with associated works at ACMS central AC Plant at IIT Kanpur</t>
  </si>
  <si>
    <r>
      <t xml:space="preserve">SITC/Replacement of faulty </t>
    </r>
    <r>
      <rPr>
        <b/>
        <sz val="12"/>
        <rFont val="Times New Roman"/>
        <family val="1"/>
      </rPr>
      <t>Temperature</t>
    </r>
    <r>
      <rPr>
        <sz val="12"/>
        <rFont val="Times New Roman"/>
        <family val="1"/>
      </rPr>
      <t xml:space="preserve"> Sensor’s Overmolded with plugable connector i/c programming  as per existing Model /type and size etc complete as required.
</t>
    </r>
  </si>
  <si>
    <r>
      <t xml:space="preserve">SITC/Replacement of faulty </t>
    </r>
    <r>
      <rPr>
        <b/>
        <sz val="12"/>
        <rFont val="Times New Roman"/>
        <family val="1"/>
      </rPr>
      <t>Evaporator Service Valve</t>
    </r>
    <r>
      <rPr>
        <sz val="12"/>
        <rFont val="Times New Roman"/>
        <family val="1"/>
      </rPr>
      <t xml:space="preserve"> ( Angle Valve 0.38 MFL x 0.75 MFL) as per existing Model /type and size etc complete as required.</t>
    </r>
    <r>
      <rPr>
        <sz val="12"/>
        <rFont val="Calibri"/>
        <family val="2"/>
      </rPr>
      <t xml:space="preserve">
</t>
    </r>
  </si>
  <si>
    <r>
      <t xml:space="preserve">SITC/Replacement of faulty </t>
    </r>
    <r>
      <rPr>
        <b/>
        <sz val="11"/>
        <rFont val="Times New Roman"/>
        <family val="1"/>
      </rPr>
      <t>O-Ring 0.924 ID x 0.116 RD</t>
    </r>
    <r>
      <rPr>
        <sz val="11"/>
        <rFont val="Times New Roman"/>
        <family val="1"/>
      </rPr>
      <t xml:space="preserve"> (Evaporator Service Valve Ring</t>
    </r>
    <r>
      <rPr>
        <b/>
        <sz val="11"/>
        <rFont val="Times New Roman"/>
        <family val="1"/>
      </rPr>
      <t>)</t>
    </r>
    <r>
      <rPr>
        <sz val="11"/>
        <rFont val="Times New Roman"/>
        <family val="1"/>
      </rPr>
      <t xml:space="preserve"> as per existing Model /type and size etc complete as required.</t>
    </r>
    <r>
      <rPr>
        <sz val="11"/>
        <rFont val="Calibri"/>
        <family val="2"/>
      </rPr>
      <t xml:space="preserve">
</t>
    </r>
  </si>
  <si>
    <r>
      <t xml:space="preserve">SITC/Replacement of faulty </t>
    </r>
    <r>
      <rPr>
        <b/>
        <sz val="12"/>
        <rFont val="Times New Roman"/>
        <family val="1"/>
      </rPr>
      <t xml:space="preserve">Gas pump Solonoid Valve- 0.375" ODS </t>
    </r>
    <r>
      <rPr>
        <sz val="12"/>
        <rFont val="Times New Roman"/>
        <family val="1"/>
      </rPr>
      <t xml:space="preserve">as per existing Model /type and size etc complete as required.
</t>
    </r>
  </si>
  <si>
    <r>
      <rPr>
        <sz val="11"/>
        <rFont val="Times New Roman"/>
        <family val="1"/>
      </rPr>
      <t xml:space="preserve">SITC/Replacement of faulty </t>
    </r>
    <r>
      <rPr>
        <b/>
        <sz val="11"/>
        <rFont val="Times New Roman"/>
        <family val="1"/>
      </rPr>
      <t>DYNA View Digtal Display controller</t>
    </r>
    <r>
      <rPr>
        <sz val="11"/>
        <rFont val="Times New Roman"/>
        <family val="1"/>
      </rPr>
      <t xml:space="preserve"> with cover door i/c programming  as per existing Model /type and size etc complete as required.
</t>
    </r>
  </si>
  <si>
    <t>NIT No:  HVAC/15/03/2024-1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</si>
</sst>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73">
    <font>
      <sz val="11"/>
      <color indexed="8"/>
      <name val="Calibri"/>
      <family val="2"/>
    </font>
    <font>
      <sz val="10"/>
      <name val="Arial"/>
      <family val="0"/>
    </font>
    <font>
      <sz val="11"/>
      <color indexed="23"/>
      <name val="Calibri"/>
      <family val="2"/>
    </font>
    <font>
      <sz val="11"/>
      <name val="Arial"/>
      <family val="2"/>
    </font>
    <font>
      <sz val="11"/>
      <color indexed="23"/>
      <name val="Arial"/>
      <family val="2"/>
    </font>
    <font>
      <b/>
      <u val="single"/>
      <sz val="11"/>
      <color indexed="8"/>
      <name val="Arial"/>
      <family val="2"/>
    </font>
    <font>
      <b/>
      <u val="single"/>
      <sz val="11"/>
      <color indexed="23"/>
      <name val="Arial"/>
      <family val="2"/>
    </font>
    <font>
      <b/>
      <sz val="9"/>
      <color indexed="8"/>
      <name val="Tahoma"/>
      <family val="2"/>
    </font>
    <font>
      <sz val="9"/>
      <color indexed="8"/>
      <name val="Tahoma"/>
      <family val="2"/>
    </font>
    <font>
      <b/>
      <sz val="16"/>
      <color indexed="8"/>
      <name val="Calibri"/>
      <family val="2"/>
    </font>
    <font>
      <sz val="8"/>
      <name val="Calibri"/>
      <family val="2"/>
    </font>
    <font>
      <sz val="12"/>
      <name val="Times New Roman"/>
      <family val="1"/>
    </font>
    <font>
      <b/>
      <sz val="12"/>
      <name val="Times New Roman"/>
      <family val="1"/>
    </font>
    <font>
      <sz val="11"/>
      <name val="Times New Roman"/>
      <family val="1"/>
    </font>
    <font>
      <b/>
      <sz val="14"/>
      <color indexed="10"/>
      <name val="Times New Roman"/>
      <family val="1"/>
    </font>
    <font>
      <sz val="11"/>
      <color indexed="31"/>
      <name val="Times New Roman"/>
      <family val="1"/>
    </font>
    <font>
      <b/>
      <sz val="12"/>
      <color indexed="10"/>
      <name val="Times New Roman"/>
      <family val="1"/>
    </font>
    <font>
      <b/>
      <sz val="12"/>
      <color indexed="16"/>
      <name val="Times New Roman"/>
      <family val="1"/>
    </font>
    <font>
      <b/>
      <sz val="11"/>
      <color indexed="16"/>
      <name val="Times New Roman"/>
      <family val="1"/>
    </font>
    <font>
      <b/>
      <sz val="11"/>
      <color indexed="10"/>
      <name val="Times New Roman"/>
      <family val="1"/>
    </font>
    <font>
      <b/>
      <sz val="14"/>
      <color indexed="57"/>
      <name val="Times New Roman"/>
      <family val="1"/>
    </font>
    <font>
      <b/>
      <u val="single"/>
      <sz val="16"/>
      <color indexed="10"/>
      <name val="Times New Roman"/>
      <family val="1"/>
    </font>
    <font>
      <sz val="11"/>
      <color indexed="23"/>
      <name val="Times New Roman"/>
      <family val="1"/>
    </font>
    <font>
      <b/>
      <i/>
      <sz val="11"/>
      <color indexed="8"/>
      <name val="Times New Roman"/>
      <family val="1"/>
    </font>
    <font>
      <b/>
      <sz val="11"/>
      <name val="Times New Roman"/>
      <family val="1"/>
    </font>
    <font>
      <b/>
      <sz val="11"/>
      <color indexed="8"/>
      <name val="Times New Roman"/>
      <family val="1"/>
    </font>
    <font>
      <b/>
      <u val="single"/>
      <sz val="11"/>
      <color indexed="23"/>
      <name val="Times New Roman"/>
      <family val="1"/>
    </font>
    <font>
      <b/>
      <u val="single"/>
      <sz val="11"/>
      <name val="Times New Roman"/>
      <family val="1"/>
    </font>
    <font>
      <b/>
      <sz val="11"/>
      <color indexed="18"/>
      <name val="Times New Roman"/>
      <family val="1"/>
    </font>
    <font>
      <b/>
      <sz val="14"/>
      <name val="Times New Roman"/>
      <family val="1"/>
    </font>
    <font>
      <sz val="12"/>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style="thin"/>
      <top style="thin"/>
      <bottom>
        <color indexed="63"/>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style="thin">
        <color theme="3" tint="0.3999499976634979"/>
      </left>
      <right style="thin">
        <color theme="3" tint="0.3999499976634979"/>
      </right>
      <top style="thin">
        <color theme="3" tint="0.3999499976634979"/>
      </top>
      <bottom style="thin">
        <color theme="3" tint="0.399949997663497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52" fillId="0" borderId="0">
      <alignment/>
      <protection/>
    </xf>
    <xf numFmtId="0" fontId="0" fillId="32" borderId="7" applyNumberFormat="0" applyFont="0" applyAlignment="0" applyProtection="0"/>
    <xf numFmtId="0" fontId="6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83">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3" fillId="0" borderId="0" xfId="58" applyNumberFormat="1" applyFont="1" applyFill="1" applyBorder="1" applyAlignment="1">
      <alignment vertical="center"/>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lignment horizontal="left"/>
      <protection/>
    </xf>
    <xf numFmtId="0" fontId="6" fillId="0" borderId="0" xfId="58" applyNumberFormat="1" applyFont="1" applyFill="1" applyBorder="1" applyAlignment="1">
      <alignment horizontal="left"/>
      <protection/>
    </xf>
    <xf numFmtId="0" fontId="3" fillId="0" borderId="0" xfId="58" applyNumberFormat="1" applyFont="1" applyFill="1" applyAlignment="1" applyProtection="1">
      <alignment vertical="center"/>
      <protection locked="0"/>
    </xf>
    <xf numFmtId="0" fontId="4"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4" fillId="0" borderId="0" xfId="58" applyNumberFormat="1" applyFont="1" applyFill="1" applyAlignment="1">
      <alignment vertical="center"/>
      <protection/>
    </xf>
    <xf numFmtId="0" fontId="3" fillId="0" borderId="0" xfId="58" applyNumberFormat="1" applyFont="1" applyFill="1">
      <alignment/>
      <protection/>
    </xf>
    <xf numFmtId="0" fontId="4" fillId="0" borderId="0" xfId="58" applyNumberFormat="1" applyFont="1" applyFill="1">
      <alignment/>
      <protection/>
    </xf>
    <xf numFmtId="0" fontId="3" fillId="0" borderId="0" xfId="58" applyNumberFormat="1" applyFont="1" applyFill="1" applyAlignment="1">
      <alignment vertical="top"/>
      <protection/>
    </xf>
    <xf numFmtId="0" fontId="4" fillId="0" borderId="0" xfId="58" applyNumberFormat="1" applyFont="1" applyFill="1" applyAlignment="1">
      <alignment vertical="top"/>
      <protection/>
    </xf>
    <xf numFmtId="0" fontId="3" fillId="0" borderId="0" xfId="58" applyNumberFormat="1" applyFont="1" applyFill="1" applyAlignment="1">
      <alignment vertical="top" wrapText="1"/>
      <protection/>
    </xf>
    <xf numFmtId="0" fontId="71" fillId="0" borderId="10" xfId="0" applyFont="1" applyFill="1" applyBorder="1" applyAlignment="1">
      <alignment horizontal="justify" vertical="top" wrapText="1"/>
    </xf>
    <xf numFmtId="0" fontId="71" fillId="0" borderId="10" xfId="0" applyFont="1" applyFill="1" applyBorder="1" applyAlignment="1">
      <alignment horizontal="center" vertical="center"/>
    </xf>
    <xf numFmtId="0" fontId="71" fillId="0" borderId="10" xfId="0" applyFont="1" applyFill="1" applyBorder="1" applyAlignment="1">
      <alignment horizontal="center" vertical="center" wrapText="1"/>
    </xf>
    <xf numFmtId="2" fontId="11" fillId="0" borderId="10" xfId="57" applyNumberFormat="1" applyFont="1" applyFill="1" applyBorder="1" applyAlignment="1">
      <alignment horizontal="center" vertical="center" wrapText="1"/>
      <protection/>
    </xf>
    <xf numFmtId="2" fontId="12" fillId="0" borderId="10" xfId="58" applyNumberFormat="1" applyFont="1" applyFill="1" applyBorder="1" applyAlignment="1" applyProtection="1">
      <alignment horizontal="center" vertical="center"/>
      <protection locked="0"/>
    </xf>
    <xf numFmtId="2" fontId="11" fillId="0" borderId="10" xfId="61" applyNumberFormat="1" applyFont="1" applyFill="1" applyBorder="1" applyAlignment="1">
      <alignment horizontal="center" vertical="center"/>
      <protection/>
    </xf>
    <xf numFmtId="2" fontId="11" fillId="0" borderId="10" xfId="58" applyNumberFormat="1" applyFont="1" applyFill="1" applyBorder="1" applyAlignment="1">
      <alignment horizontal="center" vertical="center"/>
      <protection/>
    </xf>
    <xf numFmtId="2" fontId="12" fillId="33" borderId="10" xfId="58" applyNumberFormat="1" applyFont="1" applyFill="1" applyBorder="1" applyAlignment="1" applyProtection="1">
      <alignment horizontal="center" vertical="center"/>
      <protection locked="0"/>
    </xf>
    <xf numFmtId="2" fontId="12" fillId="0" borderId="10" xfId="58" applyNumberFormat="1" applyFont="1" applyFill="1" applyBorder="1" applyAlignment="1" applyProtection="1">
      <alignment horizontal="center" vertical="center" wrapText="1"/>
      <protection locked="0"/>
    </xf>
    <xf numFmtId="2" fontId="12" fillId="0" borderId="10" xfId="61" applyNumberFormat="1" applyFont="1" applyFill="1" applyBorder="1" applyAlignment="1">
      <alignment horizontal="center" vertical="center"/>
      <protection/>
    </xf>
    <xf numFmtId="2" fontId="12" fillId="0" borderId="10" xfId="60" applyNumberFormat="1" applyFont="1" applyFill="1" applyBorder="1" applyAlignment="1">
      <alignment horizontal="left" vertical="center"/>
      <protection/>
    </xf>
    <xf numFmtId="0" fontId="11" fillId="0" borderId="10" xfId="61" applyNumberFormat="1" applyFont="1" applyFill="1" applyBorder="1" applyAlignment="1">
      <alignment horizontal="left" vertical="center" wrapText="1"/>
      <protection/>
    </xf>
    <xf numFmtId="0" fontId="13" fillId="0" borderId="11" xfId="61" applyNumberFormat="1" applyFont="1" applyFill="1" applyBorder="1" applyAlignment="1">
      <alignment vertical="top"/>
      <protection/>
    </xf>
    <xf numFmtId="0" fontId="13" fillId="0" borderId="0" xfId="61" applyNumberFormat="1" applyFont="1" applyFill="1" applyBorder="1" applyAlignment="1">
      <alignment vertical="top"/>
      <protection/>
    </xf>
    <xf numFmtId="0" fontId="14" fillId="0" borderId="12" xfId="61" applyNumberFormat="1" applyFont="1" applyFill="1" applyBorder="1" applyAlignment="1">
      <alignment vertical="top"/>
      <protection/>
    </xf>
    <xf numFmtId="0" fontId="13" fillId="0" borderId="12" xfId="61" applyNumberFormat="1" applyFont="1" applyFill="1" applyBorder="1" applyAlignment="1">
      <alignment vertical="top"/>
      <protection/>
    </xf>
    <xf numFmtId="0" fontId="13" fillId="0" borderId="0" xfId="58" applyNumberFormat="1" applyFont="1" applyFill="1" applyAlignment="1">
      <alignment vertical="top"/>
      <protection/>
    </xf>
    <xf numFmtId="2" fontId="14" fillId="0" borderId="13" xfId="61" applyNumberFormat="1" applyFont="1" applyFill="1" applyBorder="1" applyAlignment="1">
      <alignment vertical="top"/>
      <protection/>
    </xf>
    <xf numFmtId="2" fontId="14" fillId="0" borderId="14" xfId="61" applyNumberFormat="1" applyFont="1" applyFill="1" applyBorder="1" applyAlignment="1">
      <alignment vertical="top"/>
      <protection/>
    </xf>
    <xf numFmtId="0" fontId="13" fillId="0" borderId="15" xfId="61" applyNumberFormat="1" applyFont="1" applyFill="1" applyBorder="1" applyAlignment="1">
      <alignment vertical="top" wrapText="1"/>
      <protection/>
    </xf>
    <xf numFmtId="0" fontId="15" fillId="0" borderId="16" xfId="58" applyNumberFormat="1" applyFont="1" applyFill="1" applyBorder="1" applyAlignment="1" applyProtection="1">
      <alignment vertical="top"/>
      <protection/>
    </xf>
    <xf numFmtId="0" fontId="16" fillId="0" borderId="17" xfId="61" applyNumberFormat="1" applyFont="1" applyFill="1" applyBorder="1" applyAlignment="1" applyProtection="1">
      <alignment vertical="center" wrapText="1"/>
      <protection locked="0"/>
    </xf>
    <xf numFmtId="0" fontId="17" fillId="33" borderId="17" xfId="61" applyNumberFormat="1" applyFont="1" applyFill="1" applyBorder="1" applyAlignment="1" applyProtection="1">
      <alignment vertical="center" wrapText="1"/>
      <protection locked="0"/>
    </xf>
    <xf numFmtId="10" fontId="18" fillId="33" borderId="17" xfId="69" applyNumberFormat="1" applyFont="1" applyFill="1" applyBorder="1" applyAlignment="1" applyProtection="1">
      <alignment horizontal="center" vertical="center"/>
      <protection locked="0"/>
    </xf>
    <xf numFmtId="0" fontId="15" fillId="0" borderId="17" xfId="61" applyNumberFormat="1" applyFont="1" applyFill="1" applyBorder="1" applyAlignment="1">
      <alignment vertical="top"/>
      <protection/>
    </xf>
    <xf numFmtId="0" fontId="13" fillId="0" borderId="17" xfId="58" applyNumberFormat="1" applyFont="1" applyFill="1" applyBorder="1" applyAlignment="1" applyProtection="1">
      <alignment vertical="top"/>
      <protection/>
    </xf>
    <xf numFmtId="0" fontId="19" fillId="0" borderId="17" xfId="61" applyNumberFormat="1" applyFont="1" applyFill="1" applyBorder="1" applyAlignment="1" applyProtection="1">
      <alignment vertical="center" wrapText="1"/>
      <protection locked="0"/>
    </xf>
    <xf numFmtId="0" fontId="19" fillId="0" borderId="17" xfId="69" applyNumberFormat="1" applyFont="1" applyFill="1" applyBorder="1" applyAlignment="1" applyProtection="1">
      <alignment vertical="center" wrapText="1"/>
      <protection locked="0"/>
    </xf>
    <xf numFmtId="0" fontId="16" fillId="0" borderId="17" xfId="61" applyNumberFormat="1" applyFont="1" applyFill="1" applyBorder="1" applyAlignment="1" applyProtection="1">
      <alignment vertical="center" wrapText="1"/>
      <protection/>
    </xf>
    <xf numFmtId="0" fontId="13" fillId="0" borderId="0" xfId="58" applyNumberFormat="1" applyFont="1" applyFill="1" applyAlignment="1" applyProtection="1">
      <alignment vertical="top"/>
      <protection/>
    </xf>
    <xf numFmtId="2" fontId="20" fillId="0" borderId="18" xfId="61" applyNumberFormat="1" applyFont="1" applyFill="1" applyBorder="1" applyAlignment="1">
      <alignment vertical="top"/>
      <protection/>
    </xf>
    <xf numFmtId="2" fontId="14" fillId="0" borderId="19" xfId="61" applyNumberFormat="1" applyFont="1" applyFill="1" applyBorder="1" applyAlignment="1">
      <alignment horizontal="right" vertical="top"/>
      <protection/>
    </xf>
    <xf numFmtId="0" fontId="13" fillId="0" borderId="18" xfId="61" applyNumberFormat="1" applyFont="1" applyFill="1" applyBorder="1" applyAlignment="1">
      <alignment vertical="top" wrapText="1"/>
      <protection/>
    </xf>
    <xf numFmtId="0" fontId="13" fillId="0" borderId="0" xfId="58" applyNumberFormat="1" applyFont="1" applyFill="1" applyBorder="1" applyAlignment="1">
      <alignment vertical="center"/>
      <protection/>
    </xf>
    <xf numFmtId="0" fontId="22" fillId="0" borderId="0" xfId="58" applyNumberFormat="1" applyFont="1" applyFill="1" applyBorder="1" applyAlignment="1" applyProtection="1">
      <alignment vertical="center"/>
      <protection locked="0"/>
    </xf>
    <xf numFmtId="0" fontId="22" fillId="0" borderId="0" xfId="58" applyNumberFormat="1" applyFont="1" applyFill="1" applyBorder="1" applyAlignment="1">
      <alignment vertical="center"/>
      <protection/>
    </xf>
    <xf numFmtId="0" fontId="23" fillId="0" borderId="0" xfId="61" applyNumberFormat="1" applyFont="1" applyFill="1" applyBorder="1" applyAlignment="1" applyProtection="1">
      <alignment horizontal="center" vertical="center"/>
      <protection/>
    </xf>
    <xf numFmtId="0" fontId="24" fillId="0" borderId="0" xfId="58" applyNumberFormat="1" applyFont="1" applyFill="1" applyBorder="1" applyAlignment="1">
      <alignment vertical="center"/>
      <protection/>
    </xf>
    <xf numFmtId="0" fontId="24" fillId="0" borderId="20" xfId="61" applyNumberFormat="1" applyFont="1" applyFill="1" applyBorder="1" applyAlignment="1" applyProtection="1">
      <alignment horizontal="left" vertical="top" wrapText="1"/>
      <protection/>
    </xf>
    <xf numFmtId="0" fontId="24" fillId="0" borderId="17" xfId="58" applyNumberFormat="1" applyFont="1" applyFill="1" applyBorder="1" applyAlignment="1">
      <alignment horizontal="center" vertical="top" wrapText="1"/>
      <protection/>
    </xf>
    <xf numFmtId="0" fontId="24" fillId="0" borderId="16" xfId="61" applyNumberFormat="1" applyFont="1" applyFill="1" applyBorder="1" applyAlignment="1">
      <alignment horizontal="center" vertical="top" wrapText="1"/>
      <protection/>
    </xf>
    <xf numFmtId="0" fontId="28" fillId="0" borderId="17" xfId="61" applyNumberFormat="1" applyFont="1" applyFill="1" applyBorder="1" applyAlignment="1">
      <alignment vertical="top" wrapText="1"/>
      <protection/>
    </xf>
    <xf numFmtId="0" fontId="24" fillId="0" borderId="17" xfId="58" applyNumberFormat="1" applyFont="1" applyFill="1" applyBorder="1" applyAlignment="1">
      <alignment horizontal="center" vertical="center" wrapText="1"/>
      <protection/>
    </xf>
    <xf numFmtId="0" fontId="24" fillId="0" borderId="16" xfId="58" applyNumberFormat="1" applyFont="1" applyFill="1" applyBorder="1" applyAlignment="1">
      <alignment horizontal="center" vertical="top" wrapText="1"/>
      <protection/>
    </xf>
    <xf numFmtId="0" fontId="24" fillId="0" borderId="21" xfId="58" applyNumberFormat="1" applyFont="1" applyFill="1" applyBorder="1" applyAlignment="1">
      <alignment horizontal="center" vertical="top" wrapText="1"/>
      <protection/>
    </xf>
    <xf numFmtId="0" fontId="24" fillId="0" borderId="10" xfId="58" applyNumberFormat="1" applyFont="1" applyFill="1" applyBorder="1" applyAlignment="1">
      <alignment horizontal="center" vertical="top" wrapText="1"/>
      <protection/>
    </xf>
    <xf numFmtId="0" fontId="24" fillId="0" borderId="10" xfId="58" applyNumberFormat="1" applyFont="1" applyFill="1" applyBorder="1" applyAlignment="1">
      <alignment horizontal="center" vertical="center" wrapText="1"/>
      <protection/>
    </xf>
    <xf numFmtId="0" fontId="29" fillId="0" borderId="10" xfId="58" applyNumberFormat="1" applyFont="1" applyFill="1" applyBorder="1" applyAlignment="1">
      <alignment horizontal="center" vertical="top" wrapText="1"/>
      <protection/>
    </xf>
    <xf numFmtId="0" fontId="24" fillId="0" borderId="0" xfId="58" applyNumberFormat="1" applyFont="1" applyFill="1" applyBorder="1" applyAlignment="1">
      <alignment horizontal="center" vertical="top" wrapText="1"/>
      <protection/>
    </xf>
    <xf numFmtId="0" fontId="13" fillId="0" borderId="10" xfId="0" applyFont="1" applyFill="1" applyBorder="1" applyAlignment="1">
      <alignment horizontal="center" vertical="center"/>
    </xf>
    <xf numFmtId="0" fontId="24" fillId="0" borderId="18" xfId="61" applyNumberFormat="1" applyFont="1" applyFill="1" applyBorder="1" applyAlignment="1">
      <alignment horizontal="left" vertical="top"/>
      <protection/>
    </xf>
    <xf numFmtId="0" fontId="24" fillId="0" borderId="22" xfId="61" applyNumberFormat="1" applyFont="1" applyFill="1" applyBorder="1" applyAlignment="1">
      <alignment horizontal="left" vertical="top"/>
      <protection/>
    </xf>
    <xf numFmtId="0" fontId="24" fillId="0" borderId="20" xfId="61" applyNumberFormat="1" applyFont="1" applyFill="1" applyBorder="1" applyAlignment="1">
      <alignment horizontal="left" vertical="top"/>
      <protection/>
    </xf>
    <xf numFmtId="0" fontId="24" fillId="0" borderId="23" xfId="61" applyNumberFormat="1" applyFont="1" applyFill="1" applyBorder="1" applyAlignment="1">
      <alignment horizontal="left" vertical="top"/>
      <protection/>
    </xf>
    <xf numFmtId="0" fontId="13" fillId="0" borderId="24" xfId="0" applyFont="1" applyFill="1" applyBorder="1" applyAlignment="1">
      <alignment horizontal="left" vertical="top" wrapText="1"/>
    </xf>
    <xf numFmtId="0" fontId="14" fillId="0" borderId="18" xfId="61" applyNumberFormat="1" applyFont="1" applyFill="1" applyBorder="1" applyAlignment="1">
      <alignment horizontal="center" vertical="top" wrapText="1"/>
      <protection/>
    </xf>
    <xf numFmtId="0" fontId="27" fillId="0" borderId="18" xfId="58" applyNumberFormat="1" applyFont="1" applyFill="1" applyBorder="1" applyAlignment="1">
      <alignment horizontal="center" vertical="center" wrapText="1"/>
      <protection/>
    </xf>
    <xf numFmtId="0" fontId="24" fillId="0" borderId="25" xfId="58" applyNumberFormat="1" applyFont="1" applyFill="1" applyBorder="1" applyAlignment="1" applyProtection="1">
      <alignment horizontal="center" vertical="top"/>
      <protection/>
    </xf>
    <xf numFmtId="0" fontId="24" fillId="0" borderId="26" xfId="58" applyNumberFormat="1" applyFont="1" applyFill="1" applyBorder="1" applyAlignment="1" applyProtection="1">
      <alignment horizontal="center" vertical="top"/>
      <protection/>
    </xf>
    <xf numFmtId="0" fontId="24" fillId="0" borderId="27" xfId="58" applyNumberFormat="1" applyFont="1" applyFill="1" applyBorder="1" applyAlignment="1" applyProtection="1">
      <alignment horizontal="center" vertical="top"/>
      <protection/>
    </xf>
    <xf numFmtId="0" fontId="21" fillId="0" borderId="0" xfId="58" applyNumberFormat="1" applyFont="1" applyFill="1" applyBorder="1" applyAlignment="1">
      <alignment horizontal="right" vertical="top"/>
      <protection/>
    </xf>
    <xf numFmtId="0" fontId="25" fillId="0" borderId="0" xfId="58" applyNumberFormat="1" applyFont="1" applyFill="1" applyBorder="1" applyAlignment="1">
      <alignment horizontal="left" vertical="center" wrapText="1"/>
      <protection/>
    </xf>
    <xf numFmtId="0" fontId="26" fillId="0" borderId="12" xfId="58" applyNumberFormat="1" applyFont="1" applyFill="1" applyBorder="1" applyAlignment="1" applyProtection="1">
      <alignment horizontal="center" wrapText="1"/>
      <protection locked="0"/>
    </xf>
    <xf numFmtId="0" fontId="24" fillId="34" borderId="18" xfId="61" applyNumberFormat="1" applyFont="1" applyFill="1" applyBorder="1" applyAlignment="1" applyProtection="1">
      <alignment horizontal="left" vertical="top"/>
      <protection locked="0"/>
    </xf>
    <xf numFmtId="0" fontId="9" fillId="0" borderId="0" xfId="0" applyFont="1" applyBorder="1" applyAlignment="1">
      <alignment horizontal="center" vertical="center"/>
    </xf>
    <xf numFmtId="0" fontId="0" fillId="0" borderId="0" xfId="0" applyAlignment="1">
      <alignmen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rmal 5" xfId="62"/>
    <cellStyle name="Note" xfId="63"/>
    <cellStyle name="Output" xfId="64"/>
    <cellStyle name="Percent" xfId="65"/>
    <cellStyle name="Percent 2" xfId="66"/>
    <cellStyle name="Percent 2 2" xfId="67"/>
    <cellStyle name="Percent 3" xfId="68"/>
    <cellStyle name="Percent 3 2"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25"/>
  <sheetViews>
    <sheetView showGridLines="0" zoomScale="70" zoomScaleNormal="70" zoomScalePageLayoutView="0" workbookViewId="0" topLeftCell="A1">
      <selection activeCell="B16" sqref="B16"/>
    </sheetView>
  </sheetViews>
  <sheetFormatPr defaultColWidth="9.140625" defaultRowHeight="15"/>
  <cols>
    <col min="1" max="1" width="9.57421875" style="1" customWidth="1"/>
    <col min="2" max="2" width="65.7109375" style="1" customWidth="1"/>
    <col min="3" max="3" width="19.574218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7" t="str">
        <f>B2&amp;" BoQ"</f>
        <v>Percentage BoQ</v>
      </c>
      <c r="B1" s="77"/>
      <c r="C1" s="77"/>
      <c r="D1" s="77"/>
      <c r="E1" s="77"/>
      <c r="F1" s="77"/>
      <c r="G1" s="77"/>
      <c r="H1" s="77"/>
      <c r="I1" s="77"/>
      <c r="J1" s="77"/>
      <c r="K1" s="77"/>
      <c r="L1" s="77"/>
      <c r="M1" s="50"/>
      <c r="N1" s="50"/>
      <c r="O1" s="51"/>
      <c r="P1" s="51"/>
      <c r="Q1" s="52"/>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IE1" s="5"/>
      <c r="IF1" s="5"/>
      <c r="IG1" s="5"/>
      <c r="IH1" s="5"/>
      <c r="II1" s="5"/>
    </row>
    <row r="2" spans="1:55" s="4" customFormat="1" ht="25.5" customHeight="1" hidden="1">
      <c r="A2" s="53" t="s">
        <v>0</v>
      </c>
      <c r="B2" s="53" t="s">
        <v>1</v>
      </c>
      <c r="C2" s="53" t="s">
        <v>2</v>
      </c>
      <c r="D2" s="53" t="s">
        <v>3</v>
      </c>
      <c r="E2" s="53" t="s">
        <v>4</v>
      </c>
      <c r="F2" s="50"/>
      <c r="G2" s="50"/>
      <c r="H2" s="50"/>
      <c r="I2" s="50"/>
      <c r="J2" s="54"/>
      <c r="K2" s="54"/>
      <c r="L2" s="54"/>
      <c r="M2" s="50"/>
      <c r="N2" s="50"/>
      <c r="O2" s="51"/>
      <c r="P2" s="51"/>
      <c r="Q2" s="52"/>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row>
    <row r="3" spans="1:243" s="4" customFormat="1" ht="30" customHeight="1" hidden="1">
      <c r="A3" s="50" t="s">
        <v>5</v>
      </c>
      <c r="B3" s="50"/>
      <c r="C3" s="50" t="s">
        <v>6</v>
      </c>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IE3" s="5"/>
      <c r="IF3" s="5"/>
      <c r="IG3" s="5"/>
      <c r="IH3" s="5"/>
      <c r="II3" s="5"/>
    </row>
    <row r="4" spans="1:243" s="6" customFormat="1" ht="30.75" customHeight="1">
      <c r="A4" s="78" t="s">
        <v>55</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7"/>
      <c r="IF4" s="7"/>
      <c r="IG4" s="7"/>
      <c r="IH4" s="7"/>
      <c r="II4" s="7"/>
    </row>
    <row r="5" spans="1:243" s="6" customFormat="1" ht="38.25" customHeight="1">
      <c r="A5" s="78" t="s">
        <v>73</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7"/>
      <c r="IF5" s="7"/>
      <c r="IG5" s="7"/>
      <c r="IH5" s="7"/>
      <c r="II5" s="7"/>
    </row>
    <row r="6" spans="1:243" s="6" customFormat="1" ht="30.75" customHeight="1">
      <c r="A6" s="78" t="s">
        <v>79</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7"/>
      <c r="IF6" s="7"/>
      <c r="IG6" s="7"/>
      <c r="IH6" s="7"/>
      <c r="II6" s="7"/>
    </row>
    <row r="7" spans="1:243" s="6" customFormat="1" ht="29.25" customHeight="1" hidden="1">
      <c r="A7" s="79" t="s">
        <v>7</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7"/>
      <c r="IF7" s="7"/>
      <c r="IG7" s="7"/>
      <c r="IH7" s="7"/>
      <c r="II7" s="7"/>
    </row>
    <row r="8" spans="1:243" s="8" customFormat="1" ht="58.5" customHeight="1">
      <c r="A8" s="55" t="s">
        <v>43</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9"/>
      <c r="IF8" s="9"/>
      <c r="IG8" s="9"/>
      <c r="IH8" s="9"/>
      <c r="II8" s="9"/>
    </row>
    <row r="9" spans="1:243" s="10" customFormat="1" ht="61.5" customHeight="1">
      <c r="A9" s="73" t="s">
        <v>56</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1"/>
      <c r="IF9" s="11"/>
      <c r="IG9" s="11"/>
      <c r="IH9" s="11"/>
      <c r="II9" s="11"/>
    </row>
    <row r="10" spans="1:243" s="12" customFormat="1" ht="18.75" customHeight="1">
      <c r="A10" s="56" t="s">
        <v>57</v>
      </c>
      <c r="B10" s="56" t="s">
        <v>58</v>
      </c>
      <c r="C10" s="56" t="s">
        <v>58</v>
      </c>
      <c r="D10" s="56" t="s">
        <v>57</v>
      </c>
      <c r="E10" s="56" t="s">
        <v>58</v>
      </c>
      <c r="F10" s="56" t="s">
        <v>8</v>
      </c>
      <c r="G10" s="56" t="s">
        <v>8</v>
      </c>
      <c r="H10" s="56" t="s">
        <v>9</v>
      </c>
      <c r="I10" s="56" t="s">
        <v>58</v>
      </c>
      <c r="J10" s="56" t="s">
        <v>57</v>
      </c>
      <c r="K10" s="56" t="s">
        <v>59</v>
      </c>
      <c r="L10" s="56" t="s">
        <v>58</v>
      </c>
      <c r="M10" s="56" t="s">
        <v>57</v>
      </c>
      <c r="N10" s="56" t="s">
        <v>8</v>
      </c>
      <c r="O10" s="56" t="s">
        <v>8</v>
      </c>
      <c r="P10" s="56" t="s">
        <v>8</v>
      </c>
      <c r="Q10" s="56" t="s">
        <v>8</v>
      </c>
      <c r="R10" s="56" t="s">
        <v>9</v>
      </c>
      <c r="S10" s="56" t="s">
        <v>9</v>
      </c>
      <c r="T10" s="56" t="s">
        <v>8</v>
      </c>
      <c r="U10" s="56" t="s">
        <v>8</v>
      </c>
      <c r="V10" s="56" t="s">
        <v>8</v>
      </c>
      <c r="W10" s="56" t="s">
        <v>8</v>
      </c>
      <c r="X10" s="56" t="s">
        <v>9</v>
      </c>
      <c r="Y10" s="56" t="s">
        <v>9</v>
      </c>
      <c r="Z10" s="56" t="s">
        <v>8</v>
      </c>
      <c r="AA10" s="56" t="s">
        <v>8</v>
      </c>
      <c r="AB10" s="56" t="s">
        <v>8</v>
      </c>
      <c r="AC10" s="56" t="s">
        <v>8</v>
      </c>
      <c r="AD10" s="56" t="s">
        <v>9</v>
      </c>
      <c r="AE10" s="56" t="s">
        <v>9</v>
      </c>
      <c r="AF10" s="56" t="s">
        <v>8</v>
      </c>
      <c r="AG10" s="56" t="s">
        <v>8</v>
      </c>
      <c r="AH10" s="56" t="s">
        <v>8</v>
      </c>
      <c r="AI10" s="56" t="s">
        <v>8</v>
      </c>
      <c r="AJ10" s="56" t="s">
        <v>9</v>
      </c>
      <c r="AK10" s="56" t="s">
        <v>9</v>
      </c>
      <c r="AL10" s="56" t="s">
        <v>8</v>
      </c>
      <c r="AM10" s="56" t="s">
        <v>8</v>
      </c>
      <c r="AN10" s="56" t="s">
        <v>8</v>
      </c>
      <c r="AO10" s="56" t="s">
        <v>8</v>
      </c>
      <c r="AP10" s="56" t="s">
        <v>9</v>
      </c>
      <c r="AQ10" s="56" t="s">
        <v>9</v>
      </c>
      <c r="AR10" s="56" t="s">
        <v>8</v>
      </c>
      <c r="AS10" s="56" t="s">
        <v>8</v>
      </c>
      <c r="AT10" s="56" t="s">
        <v>57</v>
      </c>
      <c r="AU10" s="56" t="s">
        <v>57</v>
      </c>
      <c r="AV10" s="56" t="s">
        <v>9</v>
      </c>
      <c r="AW10" s="56" t="s">
        <v>9</v>
      </c>
      <c r="AX10" s="56" t="s">
        <v>57</v>
      </c>
      <c r="AY10" s="56" t="s">
        <v>57</v>
      </c>
      <c r="AZ10" s="56" t="s">
        <v>10</v>
      </c>
      <c r="BA10" s="56" t="s">
        <v>57</v>
      </c>
      <c r="BB10" s="56" t="s">
        <v>57</v>
      </c>
      <c r="BC10" s="56" t="s">
        <v>58</v>
      </c>
      <c r="IE10" s="13"/>
      <c r="IF10" s="13"/>
      <c r="IG10" s="13"/>
      <c r="IH10" s="13"/>
      <c r="II10" s="13"/>
    </row>
    <row r="11" spans="1:243" s="12" customFormat="1" ht="67.5" customHeight="1">
      <c r="A11" s="56" t="s">
        <v>11</v>
      </c>
      <c r="B11" s="56" t="s">
        <v>12</v>
      </c>
      <c r="C11" s="56" t="s">
        <v>13</v>
      </c>
      <c r="D11" s="56" t="s">
        <v>14</v>
      </c>
      <c r="E11" s="56" t="s">
        <v>15</v>
      </c>
      <c r="F11" s="56" t="s">
        <v>60</v>
      </c>
      <c r="G11" s="56"/>
      <c r="H11" s="56"/>
      <c r="I11" s="56" t="s">
        <v>16</v>
      </c>
      <c r="J11" s="56" t="s">
        <v>17</v>
      </c>
      <c r="K11" s="56" t="s">
        <v>18</v>
      </c>
      <c r="L11" s="56" t="s">
        <v>19</v>
      </c>
      <c r="M11" s="57" t="s">
        <v>61</v>
      </c>
      <c r="N11" s="56" t="s">
        <v>20</v>
      </c>
      <c r="O11" s="56" t="s">
        <v>21</v>
      </c>
      <c r="P11" s="56" t="s">
        <v>22</v>
      </c>
      <c r="Q11" s="56" t="s">
        <v>23</v>
      </c>
      <c r="R11" s="56"/>
      <c r="S11" s="56"/>
      <c r="T11" s="56" t="s">
        <v>24</v>
      </c>
      <c r="U11" s="56" t="s">
        <v>25</v>
      </c>
      <c r="V11" s="56" t="s">
        <v>26</v>
      </c>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62</v>
      </c>
      <c r="BB11" s="58" t="s">
        <v>27</v>
      </c>
      <c r="BC11" s="58" t="s">
        <v>28</v>
      </c>
      <c r="IE11" s="13"/>
      <c r="IF11" s="13"/>
      <c r="IG11" s="13"/>
      <c r="IH11" s="13"/>
      <c r="II11" s="13"/>
    </row>
    <row r="12" spans="1:243" s="12" customFormat="1" ht="14.25">
      <c r="A12" s="59">
        <v>1</v>
      </c>
      <c r="B12" s="56">
        <v>2</v>
      </c>
      <c r="C12" s="60">
        <v>3</v>
      </c>
      <c r="D12" s="61">
        <v>4</v>
      </c>
      <c r="E12" s="61">
        <v>5</v>
      </c>
      <c r="F12" s="61">
        <v>6</v>
      </c>
      <c r="G12" s="61">
        <v>7</v>
      </c>
      <c r="H12" s="61">
        <v>8</v>
      </c>
      <c r="I12" s="61">
        <v>9</v>
      </c>
      <c r="J12" s="61">
        <v>10</v>
      </c>
      <c r="K12" s="61">
        <v>11</v>
      </c>
      <c r="L12" s="61">
        <v>12</v>
      </c>
      <c r="M12" s="61">
        <v>13</v>
      </c>
      <c r="N12" s="61">
        <v>14</v>
      </c>
      <c r="O12" s="61">
        <v>15</v>
      </c>
      <c r="P12" s="61">
        <v>16</v>
      </c>
      <c r="Q12" s="61">
        <v>17</v>
      </c>
      <c r="R12" s="61">
        <v>18</v>
      </c>
      <c r="S12" s="61">
        <v>19</v>
      </c>
      <c r="T12" s="61">
        <v>20</v>
      </c>
      <c r="U12" s="61">
        <v>21</v>
      </c>
      <c r="V12" s="61">
        <v>22</v>
      </c>
      <c r="W12" s="61">
        <v>23</v>
      </c>
      <c r="X12" s="61">
        <v>24</v>
      </c>
      <c r="Y12" s="61">
        <v>25</v>
      </c>
      <c r="Z12" s="61">
        <v>26</v>
      </c>
      <c r="AA12" s="61">
        <v>27</v>
      </c>
      <c r="AB12" s="61">
        <v>28</v>
      </c>
      <c r="AC12" s="61">
        <v>29</v>
      </c>
      <c r="AD12" s="61">
        <v>30</v>
      </c>
      <c r="AE12" s="61">
        <v>31</v>
      </c>
      <c r="AF12" s="61">
        <v>32</v>
      </c>
      <c r="AG12" s="61">
        <v>33</v>
      </c>
      <c r="AH12" s="61">
        <v>34</v>
      </c>
      <c r="AI12" s="61">
        <v>35</v>
      </c>
      <c r="AJ12" s="61">
        <v>36</v>
      </c>
      <c r="AK12" s="61">
        <v>37</v>
      </c>
      <c r="AL12" s="61">
        <v>38</v>
      </c>
      <c r="AM12" s="61">
        <v>39</v>
      </c>
      <c r="AN12" s="61">
        <v>40</v>
      </c>
      <c r="AO12" s="61">
        <v>41</v>
      </c>
      <c r="AP12" s="61">
        <v>42</v>
      </c>
      <c r="AQ12" s="61">
        <v>43</v>
      </c>
      <c r="AR12" s="61">
        <v>44</v>
      </c>
      <c r="AS12" s="61">
        <v>45</v>
      </c>
      <c r="AT12" s="61">
        <v>46</v>
      </c>
      <c r="AU12" s="61">
        <v>47</v>
      </c>
      <c r="AV12" s="61">
        <v>48</v>
      </c>
      <c r="AW12" s="61">
        <v>49</v>
      </c>
      <c r="AX12" s="61">
        <v>50</v>
      </c>
      <c r="AY12" s="61">
        <v>51</v>
      </c>
      <c r="AZ12" s="61">
        <v>52</v>
      </c>
      <c r="BA12" s="62">
        <v>7</v>
      </c>
      <c r="BB12" s="62">
        <v>54</v>
      </c>
      <c r="BC12" s="62">
        <v>8</v>
      </c>
      <c r="IE12" s="13"/>
      <c r="IF12" s="13"/>
      <c r="IG12" s="13"/>
      <c r="IH12" s="13"/>
      <c r="II12" s="13"/>
    </row>
    <row r="13" spans="1:243" s="12" customFormat="1" ht="18.75">
      <c r="A13" s="63">
        <v>1</v>
      </c>
      <c r="B13" s="64" t="s">
        <v>54</v>
      </c>
      <c r="C13" s="65"/>
      <c r="D13" s="74"/>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6"/>
      <c r="IA13" s="12">
        <v>1</v>
      </c>
      <c r="IB13" s="12" t="s">
        <v>54</v>
      </c>
      <c r="IE13" s="13"/>
      <c r="IF13" s="13"/>
      <c r="IG13" s="13"/>
      <c r="IH13" s="13"/>
      <c r="II13" s="13"/>
    </row>
    <row r="14" spans="1:243" s="14" customFormat="1" ht="59.25" customHeight="1">
      <c r="A14" s="66">
        <v>1.01</v>
      </c>
      <c r="B14" s="17" t="s">
        <v>74</v>
      </c>
      <c r="C14" s="18" t="s">
        <v>45</v>
      </c>
      <c r="D14" s="18">
        <v>6</v>
      </c>
      <c r="E14" s="19" t="s">
        <v>64</v>
      </c>
      <c r="F14" s="20">
        <v>29900</v>
      </c>
      <c r="G14" s="21"/>
      <c r="H14" s="21"/>
      <c r="I14" s="22" t="s">
        <v>33</v>
      </c>
      <c r="J14" s="23">
        <f aca="true" t="shared" si="0" ref="J14:J22">IF(I14="Less(-)",-1,1)</f>
        <v>1</v>
      </c>
      <c r="K14" s="21" t="s">
        <v>34</v>
      </c>
      <c r="L14" s="21" t="s">
        <v>4</v>
      </c>
      <c r="M14" s="24"/>
      <c r="N14" s="21"/>
      <c r="O14" s="21"/>
      <c r="P14" s="25"/>
      <c r="Q14" s="21"/>
      <c r="R14" s="21"/>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6">
        <f aca="true" t="shared" si="1" ref="BA14:BA22">ROUND(total_amount_ba($B$2,$D$2,D14,F14,J14,K14,M14),0)</f>
        <v>179400</v>
      </c>
      <c r="BB14" s="27">
        <f aca="true" t="shared" si="2" ref="BB14:BB22">BA14+SUM(N14:AZ14)</f>
        <v>179400</v>
      </c>
      <c r="BC14" s="28" t="str">
        <f aca="true" t="shared" si="3" ref="BC14:BC23">SpellNumber(L14,BB14)</f>
        <v>INR  One Lakh Seventy Nine Thousand Four Hundred    Only</v>
      </c>
      <c r="IA14" s="14">
        <v>1.01</v>
      </c>
      <c r="IB14" s="16" t="s">
        <v>63</v>
      </c>
      <c r="IC14" s="14" t="s">
        <v>45</v>
      </c>
      <c r="ID14" s="14">
        <v>6</v>
      </c>
      <c r="IE14" s="15" t="s">
        <v>64</v>
      </c>
      <c r="IF14" s="15" t="s">
        <v>29</v>
      </c>
      <c r="IG14" s="15" t="s">
        <v>30</v>
      </c>
      <c r="IH14" s="15">
        <v>10</v>
      </c>
      <c r="II14" s="15" t="s">
        <v>31</v>
      </c>
    </row>
    <row r="15" spans="1:243" s="14" customFormat="1" ht="52.5" customHeight="1">
      <c r="A15" s="63">
        <v>1.02</v>
      </c>
      <c r="B15" s="17" t="s">
        <v>75</v>
      </c>
      <c r="C15" s="18" t="s">
        <v>46</v>
      </c>
      <c r="D15" s="18">
        <v>2</v>
      </c>
      <c r="E15" s="19" t="s">
        <v>64</v>
      </c>
      <c r="F15" s="20">
        <v>42342</v>
      </c>
      <c r="G15" s="21"/>
      <c r="H15" s="21"/>
      <c r="I15" s="22" t="s">
        <v>33</v>
      </c>
      <c r="J15" s="23">
        <f t="shared" si="0"/>
        <v>1</v>
      </c>
      <c r="K15" s="21" t="s">
        <v>34</v>
      </c>
      <c r="L15" s="21" t="s">
        <v>4</v>
      </c>
      <c r="M15" s="24"/>
      <c r="N15" s="21"/>
      <c r="O15" s="21"/>
      <c r="P15" s="25"/>
      <c r="Q15" s="21"/>
      <c r="R15" s="21"/>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6">
        <f t="shared" si="1"/>
        <v>84684</v>
      </c>
      <c r="BB15" s="27">
        <f t="shared" si="2"/>
        <v>84684</v>
      </c>
      <c r="BC15" s="28" t="str">
        <f t="shared" si="3"/>
        <v>INR  Eighty Four Thousand Six Hundred &amp; Eighty Four  Only</v>
      </c>
      <c r="IA15" s="14">
        <v>1.02</v>
      </c>
      <c r="IB15" s="16" t="s">
        <v>69</v>
      </c>
      <c r="IC15" s="14" t="s">
        <v>46</v>
      </c>
      <c r="ID15" s="14">
        <v>2</v>
      </c>
      <c r="IE15" s="15" t="s">
        <v>64</v>
      </c>
      <c r="IF15" s="15" t="s">
        <v>35</v>
      </c>
      <c r="IG15" s="15" t="s">
        <v>30</v>
      </c>
      <c r="IH15" s="15">
        <v>123.223</v>
      </c>
      <c r="II15" s="15" t="s">
        <v>32</v>
      </c>
    </row>
    <row r="16" spans="1:243" s="14" customFormat="1" ht="60.75" customHeight="1">
      <c r="A16" s="66">
        <v>1.03</v>
      </c>
      <c r="B16" s="17" t="s">
        <v>76</v>
      </c>
      <c r="C16" s="18" t="s">
        <v>47</v>
      </c>
      <c r="D16" s="18">
        <v>2</v>
      </c>
      <c r="E16" s="19" t="s">
        <v>64</v>
      </c>
      <c r="F16" s="20">
        <v>2087</v>
      </c>
      <c r="G16" s="21"/>
      <c r="H16" s="21"/>
      <c r="I16" s="22" t="s">
        <v>33</v>
      </c>
      <c r="J16" s="23">
        <f t="shared" si="0"/>
        <v>1</v>
      </c>
      <c r="K16" s="21" t="s">
        <v>34</v>
      </c>
      <c r="L16" s="21" t="s">
        <v>4</v>
      </c>
      <c r="M16" s="24"/>
      <c r="N16" s="21"/>
      <c r="O16" s="21"/>
      <c r="P16" s="25"/>
      <c r="Q16" s="21"/>
      <c r="R16" s="21"/>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6">
        <f t="shared" si="1"/>
        <v>4174</v>
      </c>
      <c r="BB16" s="27">
        <f t="shared" si="2"/>
        <v>4174</v>
      </c>
      <c r="BC16" s="28" t="str">
        <f t="shared" si="3"/>
        <v>INR  Four Thousand One Hundred &amp; Seventy Four  Only</v>
      </c>
      <c r="IA16" s="14">
        <v>1.03</v>
      </c>
      <c r="IB16" s="16" t="s">
        <v>70</v>
      </c>
      <c r="IC16" s="14" t="s">
        <v>47</v>
      </c>
      <c r="ID16" s="14">
        <v>2</v>
      </c>
      <c r="IE16" s="15" t="s">
        <v>64</v>
      </c>
      <c r="IF16" s="15" t="s">
        <v>36</v>
      </c>
      <c r="IG16" s="15" t="s">
        <v>37</v>
      </c>
      <c r="IH16" s="15">
        <v>213</v>
      </c>
      <c r="II16" s="15" t="s">
        <v>32</v>
      </c>
    </row>
    <row r="17" spans="1:243" s="14" customFormat="1" ht="57" customHeight="1">
      <c r="A17" s="63">
        <v>1.04</v>
      </c>
      <c r="B17" s="17" t="s">
        <v>77</v>
      </c>
      <c r="C17" s="18" t="s">
        <v>50</v>
      </c>
      <c r="D17" s="18">
        <v>1</v>
      </c>
      <c r="E17" s="19" t="s">
        <v>64</v>
      </c>
      <c r="F17" s="20">
        <v>36700</v>
      </c>
      <c r="G17" s="21"/>
      <c r="H17" s="21"/>
      <c r="I17" s="22" t="s">
        <v>33</v>
      </c>
      <c r="J17" s="23">
        <f t="shared" si="0"/>
        <v>1</v>
      </c>
      <c r="K17" s="21" t="s">
        <v>34</v>
      </c>
      <c r="L17" s="21" t="s">
        <v>4</v>
      </c>
      <c r="M17" s="24"/>
      <c r="N17" s="21"/>
      <c r="O17" s="21"/>
      <c r="P17" s="25"/>
      <c r="Q17" s="21"/>
      <c r="R17" s="21"/>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6">
        <f t="shared" si="1"/>
        <v>36700</v>
      </c>
      <c r="BB17" s="27">
        <f t="shared" si="2"/>
        <v>36700</v>
      </c>
      <c r="BC17" s="28" t="str">
        <f t="shared" si="3"/>
        <v>INR  Thirty Six Thousand Seven Hundred    Only</v>
      </c>
      <c r="IA17" s="14">
        <v>1.04</v>
      </c>
      <c r="IB17" s="16" t="s">
        <v>71</v>
      </c>
      <c r="IC17" s="14" t="s">
        <v>50</v>
      </c>
      <c r="ID17" s="14">
        <v>1</v>
      </c>
      <c r="IE17" s="15" t="s">
        <v>64</v>
      </c>
      <c r="IF17" s="15"/>
      <c r="IG17" s="15"/>
      <c r="IH17" s="15"/>
      <c r="II17" s="15"/>
    </row>
    <row r="18" spans="1:243" s="14" customFormat="1" ht="54.75" customHeight="1">
      <c r="A18" s="66">
        <v>1.05</v>
      </c>
      <c r="B18" s="17" t="s">
        <v>65</v>
      </c>
      <c r="C18" s="18" t="s">
        <v>48</v>
      </c>
      <c r="D18" s="18">
        <v>2</v>
      </c>
      <c r="E18" s="19" t="s">
        <v>64</v>
      </c>
      <c r="F18" s="20">
        <v>448025</v>
      </c>
      <c r="G18" s="21"/>
      <c r="H18" s="21"/>
      <c r="I18" s="22" t="s">
        <v>33</v>
      </c>
      <c r="J18" s="23">
        <f t="shared" si="0"/>
        <v>1</v>
      </c>
      <c r="K18" s="21" t="s">
        <v>34</v>
      </c>
      <c r="L18" s="21" t="s">
        <v>4</v>
      </c>
      <c r="M18" s="24"/>
      <c r="N18" s="21"/>
      <c r="O18" s="21"/>
      <c r="P18" s="25"/>
      <c r="Q18" s="21"/>
      <c r="R18" s="21"/>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6">
        <f t="shared" si="1"/>
        <v>896050</v>
      </c>
      <c r="BB18" s="27">
        <f t="shared" si="2"/>
        <v>896050</v>
      </c>
      <c r="BC18" s="28" t="str">
        <f t="shared" si="3"/>
        <v>INR  Eight Lakh Ninety Six Thousand  &amp;Fifty  Only</v>
      </c>
      <c r="IA18" s="14">
        <v>1.05</v>
      </c>
      <c r="IB18" s="16" t="s">
        <v>65</v>
      </c>
      <c r="IC18" s="14" t="s">
        <v>48</v>
      </c>
      <c r="ID18" s="14">
        <v>2</v>
      </c>
      <c r="IE18" s="15" t="s">
        <v>64</v>
      </c>
      <c r="IF18" s="15"/>
      <c r="IG18" s="15"/>
      <c r="IH18" s="15"/>
      <c r="II18" s="15"/>
    </row>
    <row r="19" spans="1:243" s="14" customFormat="1" ht="68.25" customHeight="1">
      <c r="A19" s="63">
        <v>1.06</v>
      </c>
      <c r="B19" s="17" t="s">
        <v>66</v>
      </c>
      <c r="C19" s="18" t="s">
        <v>51</v>
      </c>
      <c r="D19" s="18">
        <v>2</v>
      </c>
      <c r="E19" s="19" t="s">
        <v>64</v>
      </c>
      <c r="F19" s="20">
        <v>44956</v>
      </c>
      <c r="G19" s="21"/>
      <c r="H19" s="21"/>
      <c r="I19" s="22" t="s">
        <v>33</v>
      </c>
      <c r="J19" s="23">
        <f t="shared" si="0"/>
        <v>1</v>
      </c>
      <c r="K19" s="21" t="s">
        <v>34</v>
      </c>
      <c r="L19" s="21" t="s">
        <v>4</v>
      </c>
      <c r="M19" s="24"/>
      <c r="N19" s="21"/>
      <c r="O19" s="21"/>
      <c r="P19" s="25"/>
      <c r="Q19" s="21"/>
      <c r="R19" s="21"/>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6">
        <f t="shared" si="1"/>
        <v>89912</v>
      </c>
      <c r="BB19" s="27">
        <f t="shared" si="2"/>
        <v>89912</v>
      </c>
      <c r="BC19" s="28" t="str">
        <f t="shared" si="3"/>
        <v>INR  Eighty Nine Thousand Nine Hundred &amp; Twelve  Only</v>
      </c>
      <c r="IA19" s="14">
        <v>1.06</v>
      </c>
      <c r="IB19" s="16" t="s">
        <v>66</v>
      </c>
      <c r="IC19" s="14" t="s">
        <v>51</v>
      </c>
      <c r="ID19" s="14">
        <v>2</v>
      </c>
      <c r="IE19" s="15" t="s">
        <v>64</v>
      </c>
      <c r="IF19" s="15"/>
      <c r="IG19" s="15"/>
      <c r="IH19" s="15"/>
      <c r="II19" s="15"/>
    </row>
    <row r="20" spans="1:243" s="14" customFormat="1" ht="54.75" customHeight="1">
      <c r="A20" s="66">
        <v>1.07</v>
      </c>
      <c r="B20" s="17" t="s">
        <v>67</v>
      </c>
      <c r="C20" s="18" t="s">
        <v>52</v>
      </c>
      <c r="D20" s="18">
        <v>1</v>
      </c>
      <c r="E20" s="19" t="s">
        <v>64</v>
      </c>
      <c r="F20" s="20">
        <v>270359</v>
      </c>
      <c r="G20" s="21"/>
      <c r="H20" s="21"/>
      <c r="I20" s="22" t="s">
        <v>33</v>
      </c>
      <c r="J20" s="23">
        <f t="shared" si="0"/>
        <v>1</v>
      </c>
      <c r="K20" s="21" t="s">
        <v>34</v>
      </c>
      <c r="L20" s="21" t="s">
        <v>4</v>
      </c>
      <c r="M20" s="24"/>
      <c r="N20" s="21"/>
      <c r="O20" s="21"/>
      <c r="P20" s="25"/>
      <c r="Q20" s="21"/>
      <c r="R20" s="21"/>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6">
        <f t="shared" si="1"/>
        <v>270359</v>
      </c>
      <c r="BB20" s="27">
        <f t="shared" si="2"/>
        <v>270359</v>
      </c>
      <c r="BC20" s="28" t="str">
        <f t="shared" si="3"/>
        <v>INR  Two Lakh Seventy Thousand Three Hundred &amp; Fifty Nine  Only</v>
      </c>
      <c r="IA20" s="14">
        <v>1.07</v>
      </c>
      <c r="IB20" s="16" t="s">
        <v>67</v>
      </c>
      <c r="IC20" s="14" t="s">
        <v>52</v>
      </c>
      <c r="ID20" s="14">
        <v>1</v>
      </c>
      <c r="IE20" s="15" t="s">
        <v>64</v>
      </c>
      <c r="IF20" s="15" t="s">
        <v>29</v>
      </c>
      <c r="IG20" s="15" t="s">
        <v>38</v>
      </c>
      <c r="IH20" s="15">
        <v>10</v>
      </c>
      <c r="II20" s="15" t="s">
        <v>32</v>
      </c>
    </row>
    <row r="21" spans="1:243" s="14" customFormat="1" ht="51.75" customHeight="1">
      <c r="A21" s="63">
        <v>1.08</v>
      </c>
      <c r="B21" s="17" t="s">
        <v>68</v>
      </c>
      <c r="C21" s="18" t="s">
        <v>49</v>
      </c>
      <c r="D21" s="18">
        <v>1</v>
      </c>
      <c r="E21" s="19" t="s">
        <v>64</v>
      </c>
      <c r="F21" s="20">
        <v>10180</v>
      </c>
      <c r="G21" s="21"/>
      <c r="H21" s="21"/>
      <c r="I21" s="22" t="s">
        <v>33</v>
      </c>
      <c r="J21" s="23">
        <f t="shared" si="0"/>
        <v>1</v>
      </c>
      <c r="K21" s="21" t="s">
        <v>34</v>
      </c>
      <c r="L21" s="21" t="s">
        <v>4</v>
      </c>
      <c r="M21" s="24"/>
      <c r="N21" s="21"/>
      <c r="O21" s="21"/>
      <c r="P21" s="25"/>
      <c r="Q21" s="21"/>
      <c r="R21" s="21"/>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6">
        <f t="shared" si="1"/>
        <v>10180</v>
      </c>
      <c r="BB21" s="27">
        <f t="shared" si="2"/>
        <v>10180</v>
      </c>
      <c r="BC21" s="28" t="str">
        <f t="shared" si="3"/>
        <v>INR  Ten Thousand One Hundred &amp; Eighty  Only</v>
      </c>
      <c r="IA21" s="14">
        <v>1.08</v>
      </c>
      <c r="IB21" s="16" t="s">
        <v>68</v>
      </c>
      <c r="IC21" s="14" t="s">
        <v>49</v>
      </c>
      <c r="ID21" s="14">
        <v>1</v>
      </c>
      <c r="IE21" s="15" t="s">
        <v>64</v>
      </c>
      <c r="IF21" s="15"/>
      <c r="IG21" s="15"/>
      <c r="IH21" s="15"/>
      <c r="II21" s="15"/>
    </row>
    <row r="22" spans="1:243" s="14" customFormat="1" ht="50.25" customHeight="1">
      <c r="A22" s="66">
        <v>1.09</v>
      </c>
      <c r="B22" s="71" t="s">
        <v>78</v>
      </c>
      <c r="C22" s="18" t="s">
        <v>53</v>
      </c>
      <c r="D22" s="18">
        <v>1</v>
      </c>
      <c r="E22" s="19" t="s">
        <v>64</v>
      </c>
      <c r="F22" s="20">
        <v>708364</v>
      </c>
      <c r="G22" s="21"/>
      <c r="H22" s="21"/>
      <c r="I22" s="22" t="s">
        <v>33</v>
      </c>
      <c r="J22" s="23">
        <f t="shared" si="0"/>
        <v>1</v>
      </c>
      <c r="K22" s="21" t="s">
        <v>34</v>
      </c>
      <c r="L22" s="21" t="s">
        <v>4</v>
      </c>
      <c r="M22" s="24"/>
      <c r="N22" s="21"/>
      <c r="O22" s="21"/>
      <c r="P22" s="25"/>
      <c r="Q22" s="21"/>
      <c r="R22" s="21"/>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6">
        <f t="shared" si="1"/>
        <v>708364</v>
      </c>
      <c r="BB22" s="27">
        <f t="shared" si="2"/>
        <v>708364</v>
      </c>
      <c r="BC22" s="28" t="str">
        <f t="shared" si="3"/>
        <v>INR  Seven Lakh Eight Thousand Three Hundred &amp; Sixty Four  Only</v>
      </c>
      <c r="IA22" s="14">
        <v>1.09</v>
      </c>
      <c r="IB22" s="16" t="s">
        <v>72</v>
      </c>
      <c r="IC22" s="14" t="s">
        <v>53</v>
      </c>
      <c r="ID22" s="14">
        <v>1</v>
      </c>
      <c r="IE22" s="15" t="s">
        <v>64</v>
      </c>
      <c r="IF22" s="15" t="s">
        <v>35</v>
      </c>
      <c r="IG22" s="15" t="s">
        <v>30</v>
      </c>
      <c r="IH22" s="15">
        <v>123.223</v>
      </c>
      <c r="II22" s="15" t="s">
        <v>32</v>
      </c>
    </row>
    <row r="23" spans="1:55" ht="45">
      <c r="A23" s="67" t="s">
        <v>39</v>
      </c>
      <c r="B23" s="68"/>
      <c r="C23" s="29"/>
      <c r="D23" s="30"/>
      <c r="E23" s="30"/>
      <c r="F23" s="30"/>
      <c r="G23" s="30"/>
      <c r="H23" s="31"/>
      <c r="I23" s="31"/>
      <c r="J23" s="31"/>
      <c r="K23" s="31"/>
      <c r="L23" s="32"/>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4">
        <f>SUM(BA14:BA22)</f>
        <v>2279823</v>
      </c>
      <c r="BB23" s="35">
        <f>SUM(BB14:BB22)</f>
        <v>2279823</v>
      </c>
      <c r="BC23" s="36" t="str">
        <f t="shared" si="3"/>
        <v>  Twenty Two Lakh Seventy Nine Thousand Eight Hundred &amp; Twenty Three  Only</v>
      </c>
    </row>
    <row r="24" spans="1:55" ht="36.75" customHeight="1">
      <c r="A24" s="69" t="s">
        <v>40</v>
      </c>
      <c r="B24" s="70"/>
      <c r="C24" s="37"/>
      <c r="D24" s="38"/>
      <c r="E24" s="39" t="s">
        <v>44</v>
      </c>
      <c r="F24" s="40"/>
      <c r="G24" s="41"/>
      <c r="H24" s="42"/>
      <c r="I24" s="42"/>
      <c r="J24" s="42"/>
      <c r="K24" s="43"/>
      <c r="L24" s="44"/>
      <c r="M24" s="45"/>
      <c r="N24" s="46"/>
      <c r="O24" s="33"/>
      <c r="P24" s="33"/>
      <c r="Q24" s="33"/>
      <c r="R24" s="33"/>
      <c r="S24" s="33"/>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IF(ISBLANK(F24),0,IF(E24="Excess (+)",ROUND(BA23+(BA23*F24),0),IF(E24="Less (-)",ROUND(BA23+(BA23*F24*(-1)),0),IF(E24="At Par",BA23,0))))</f>
        <v>0</v>
      </c>
      <c r="BB24" s="48">
        <f>ROUND(BA24,0)</f>
        <v>0</v>
      </c>
      <c r="BC24" s="49" t="str">
        <f>SpellNumber($E$2,BB24)</f>
        <v>INR Zero Only</v>
      </c>
    </row>
    <row r="25" spans="1:55" ht="33.75" customHeight="1">
      <c r="A25" s="67" t="s">
        <v>41</v>
      </c>
      <c r="B25" s="67"/>
      <c r="C25" s="72" t="str">
        <f>SpellNumber($E$2,BB24)</f>
        <v>INR Zero Only</v>
      </c>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row>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3" ht="15"/>
    <row r="1344" ht="15"/>
    <row r="1345" ht="15"/>
    <row r="1346" ht="15"/>
    <row r="1347" ht="15"/>
    <row r="1348" ht="15"/>
    <row r="1349" ht="15"/>
    <row r="1350" ht="15"/>
  </sheetData>
  <sheetProtection password="D850" sheet="1"/>
  <autoFilter ref="A11:BC25"/>
  <mergeCells count="9">
    <mergeCell ref="C25:BC25"/>
    <mergeCell ref="A9:BC9"/>
    <mergeCell ref="D13:BC13"/>
    <mergeCell ref="A1:L1"/>
    <mergeCell ref="A4:BC4"/>
    <mergeCell ref="A5:BC5"/>
    <mergeCell ref="A6:BC6"/>
    <mergeCell ref="A7:BC7"/>
    <mergeCell ref="B8:BC8"/>
  </mergeCells>
  <dataValidations count="18">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4">
      <formula1>IF(E24="Select",-1,IF(E24="At Par",0,0))</formula1>
      <formula2>IF(E24="Select",-1,IF(E24="At Par",0,0.99))</formula2>
    </dataValidation>
    <dataValidation type="list" allowBlank="1" showErrorMessage="1" sqref="E24">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allowBlank="1" showErrorMessage="1" sqref="D13 K14:K22">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errorTitle="Invalid Entry" error="Only Numeric Values are allowed. " sqref="A14 A16 A18 A20 A2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4:H22">
      <formula1>0</formula1>
      <formula2>999999999999999</formula2>
    </dataValidation>
    <dataValidation allowBlank="1" showInputMessage="1" showErrorMessage="1" promptTitle="Addition / Deduction" prompt="Please Choose the correct One" sqref="J14:J22">
      <formula1>0</formula1>
      <formula2>0</formula2>
    </dataValidation>
    <dataValidation type="list" showErrorMessage="1" sqref="I14:I22">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2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22">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F22">
      <formula1>0</formula1>
      <formula2>999999999999999</formula2>
    </dataValidation>
    <dataValidation type="list" allowBlank="1" showInputMessage="1" showErrorMessage="1" sqref="L20 L13 L14 L15 L16 L17 L18 L19 L22 L21">
      <formula1>"INR"</formula1>
    </dataValidation>
    <dataValidation allowBlank="1" showInputMessage="1" showErrorMessage="1" promptTitle="Itemcode/Make" prompt="Please enter text" sqref="C14:C22">
      <formula1>0</formula1>
      <formula2>0</formula2>
    </dataValidation>
  </dataValidations>
  <printOptions/>
  <pageMargins left="0.45" right="0.2" top="0.25" bottom="0.25" header="0.511805555555556" footer="0.511805555555556"/>
  <pageSetup fitToHeight="0" fitToWidth="1" horizontalDpi="300" verticalDpi="300" orientation="portrait" paperSize="9" scale="61"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81" t="s">
        <v>42</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REO_DOIP</cp:lastModifiedBy>
  <cp:lastPrinted>2024-03-15T06:41:17Z</cp:lastPrinted>
  <dcterms:created xsi:type="dcterms:W3CDTF">2009-01-30T06:42:42Z</dcterms:created>
  <dcterms:modified xsi:type="dcterms:W3CDTF">2024-03-15T12:10:34Z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