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'BoQ1'!$A$1:$BC$277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<sst xmlns="http://schemas.openxmlformats.org/spreadsheetml/2006/main" count="1333" uniqueCount="294">
  <si>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</si>
  <si>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</si>
  <si>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</si>
  <si>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</si>
  <si>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</si>
  <si>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</si>
  <si>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</si>
  <si>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</si>
  <si>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</si>
  <si>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</si>
  <si>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</si>
  <si>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</si>
  <si>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</si>
  <si>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</si>
  <si>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</si>
  <si>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</si>
  <si>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</si>
  <si>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</si>
  <si>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</si>
  <si>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</si>
  <si>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</si>
  <si>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</si>
  <si>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</si>
  <si>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</si>
  <si>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</si>
  <si>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</si>
  <si>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</si>
  <si>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</si>
  <si>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</si>
  <si>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</si>
  <si>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</si>
  <si>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</si>
  <si>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</si>
  <si>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</si>
  <si>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</si>
  <si>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</si>
  <si>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</si>
  <si>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</si>
  <si>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</si>
  <si>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</si>
  <si>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</si>
  <si>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</si>
  <si>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</si>
  <si>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</si>
  <si>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</si>
  <si>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</si>
  <si>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</si>
  <si>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CONCRETE WORK</t>
  </si>
  <si>
    <t>each</t>
  </si>
  <si>
    <t>1:6 (1 cement: 6 coarse sand)</t>
  </si>
  <si>
    <t>Providing and applying white cement based putty of average thickness 1 mm, of approved brand and manufacturer, over the plastered wall surface to prepare the surface even and smooth complete.</t>
  </si>
  <si>
    <t>With cement mortar 1:4 (1cement: 4 coarse sand)</t>
  </si>
  <si>
    <t>One or more coats on old work</t>
  </si>
  <si>
    <t>In cement mortar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</si>
  <si>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</si>
  <si>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</si>
  <si>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</si>
  <si>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</si>
  <si>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Epoxy bonding adhesive having coverage 2.20 sqm/kg of approved make</t>
  </si>
  <si>
    <t>110 mm diameter</t>
  </si>
  <si>
    <t>Name of Work: Setting  right  of  vacant  house  no.  434</t>
  </si>
  <si>
    <t>Contract No:  23/C/D3/2019-20/03</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</si>
  <si>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</si>
  <si>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</si>
  <si>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</si>
  <si>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</si>
  <si>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</si>
  <si>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</si>
  <si>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Supplying and filling in plinth with  sand under floors, including watering, ramming, consolidating and dressing complete.</t>
  </si>
  <si>
    <t>Providing and laying in position cement concrete of specified grade excluding the cost of centering and shuttering - All work up to plinth level :</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</si>
  <si>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</si>
  <si>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1:2:4 (1 Cement : 2 coarse sand (zone-III) derived from natural sources :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</si>
  <si>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</si>
  <si>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</si>
  <si>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</si>
  <si>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</si>
  <si>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</si>
  <si>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</si>
  <si>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Foundations, footings, bases of columns, etc. for mass concrete</t>
  </si>
  <si>
    <t>Walls (any thickness) including attached pilasters, butteresses, plinth and string courses etc.</t>
  </si>
  <si>
    <t>Suspended floors, roofs, landings, balconies and access platform</t>
  </si>
  <si>
    <t>Shelves (Cast in situ)</t>
  </si>
  <si>
    <t>Stairs, (excluding landings) except spiral-staircases</t>
  </si>
  <si>
    <t>Edges of slabs and breaks in floors and walls</t>
  </si>
  <si>
    <t>Under 20 cm wide</t>
  </si>
  <si>
    <t>Steel reinforcement for R.C.C. work including straightening, cutting, bending, placing in position and binding all complete upto plinth level.</t>
  </si>
  <si>
    <t>Thermo-Mechanically Treated bars of grade Fe-500D or more.</t>
  </si>
  <si>
    <t xml:space="preserve">Add for using extra cement in the items of design mix over and above the specified cement content therein. </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</si>
  <si>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</si>
  <si>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</si>
  <si>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</si>
  <si>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</si>
  <si>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</si>
  <si>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</si>
  <si>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</si>
  <si>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</si>
  <si>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</si>
  <si>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</si>
  <si>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upto 0.50 sqm</t>
  </si>
  <si>
    <t>Providing edge moulding to 18 mm thick marble stone counters, Vanities etc., including machine polishing to edge to give high gloss finish etc. complete as per design approved by Engineer-in-Charge.</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</si>
  <si>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</si>
  <si>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</si>
  <si>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</si>
  <si>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</si>
  <si>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</si>
  <si>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</si>
  <si>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</si>
  <si>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</si>
  <si>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</si>
  <si>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40x5 mm flat iron hold fast 40 cm long including fixing to frame with 10 mm diameter bolts, nuts and wooden plugs and embedding in cement concrete block 30x10x15cm 1:3:6 mix (1 cement : 3 coarse sand : 6 graded stone aggregate 20mm nominal size).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</si>
  <si>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</si>
  <si>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</si>
  <si>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</si>
  <si>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</si>
  <si>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</si>
  <si>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</si>
  <si>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</si>
  <si>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</si>
  <si>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150x10 mm</t>
  </si>
  <si>
    <t>100x10 mm</t>
  </si>
  <si>
    <t>Providing and fixing aluminium handles, ISI marked, anodised (anodic coating not less than grade AC 10 as per IS : 1868) transparent or dyed to required colour or shade, with necessary screws etc. complete :</t>
  </si>
  <si>
    <t>100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</si>
  <si>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</si>
  <si>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</si>
  <si>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</si>
  <si>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</si>
  <si>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</si>
  <si>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</si>
  <si>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</si>
  <si>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</si>
  <si>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</si>
  <si>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Providing and fixing fly proof stainless steel grade 304 wire gauge, to windows and clerestory windows using wire gauge with average width of aperture 1.4 mm in both directions with wire of dia. 0.50 mm all complete.</t>
  </si>
  <si>
    <t>With 2nd class teak wood beading 62X19 mm</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</si>
  <si>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</si>
  <si>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</si>
  <si>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</si>
  <si>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</si>
  <si>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</si>
  <si>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</si>
  <si>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</si>
  <si>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</si>
  <si>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</si>
  <si>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</si>
  <si>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</si>
  <si>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</si>
  <si>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</si>
  <si>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</si>
  <si>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</si>
  <si>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</si>
  <si>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</si>
  <si>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</si>
  <si>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</si>
  <si>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Extra for providing and fixing of 8 mm to 9 mm thick ceramic glazed wall tiles instead of 5 mm thick ceramic glazed wall tiles</t>
  </si>
  <si>
    <t>Extra for providing and fixing Vitrified floor tiles 60x60 cm size in double charge instead of ordinary Vitrified floor tiles 60x60 cm size</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</si>
  <si>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</si>
  <si>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</si>
  <si>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</si>
  <si>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Extra for providing and fixing wind ties of 40x 6 mm flat iron section.</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</si>
  <si>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</si>
  <si>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</si>
  <si>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</si>
  <si>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</si>
  <si>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FINISHING</t>
  </si>
  <si>
    <t>12 mm cement plaster of mix :</t>
  </si>
  <si>
    <t>15 mm cement plaster on rough side of single or half brick wall of mix:</t>
  </si>
  <si>
    <t>15 mm cement plaster on rough side of single or half brick wall finished with a floating coat of neat cement of mix :</t>
  </si>
  <si>
    <t>1:4 (1 cement: 4 fine sand)</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</si>
  <si>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</si>
  <si>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</si>
  <si>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</si>
  <si>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</si>
  <si>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</si>
  <si>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</si>
  <si>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</si>
  <si>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</si>
  <si>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</si>
  <si>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White washing with lime to give an even shade :</t>
  </si>
  <si>
    <t>Old work (two or more coats)</t>
  </si>
  <si>
    <t>Removing dry or oil bound distemper, water proofing cement paint and the like by scrapping, sand papering and preparing the surface smooth including necessary repairs to scratches etc. complete.</t>
  </si>
  <si>
    <t>Finishing walls with Premium Acrylic Smooth exterior paint with Silicone additives of required shade</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</si>
  <si>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</si>
  <si>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</si>
  <si>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</si>
  <si>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</si>
  <si>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</si>
  <si>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Window chowkhats</t>
  </si>
  <si>
    <t>DISMANTLING AND DEMOLISHING</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</si>
  <si>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</si>
  <si>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</si>
  <si>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Nominal concrete 1:3:6 or richer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</si>
  <si>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</si>
  <si>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</si>
  <si>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</si>
  <si>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Removing mortar from bricks and cleaning bricks including stacking within a lead of 50 m (stacks of cleaned bricks shall be measured):</t>
  </si>
  <si>
    <t>From brick work in cement mortar</t>
  </si>
  <si>
    <t>Taking out doors, windows and clerestory window shutters (steel or wood) including stacking within 50 metres lead :</t>
  </si>
  <si>
    <t>Of area 3 sq. metres and below</t>
  </si>
  <si>
    <t>Dismantling old plaster or skirting raking out joints and cleaning the surface for plaster including disposal of rubbish to the dumping ground within 50 metres lead.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</si>
  <si>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</si>
  <si>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</si>
  <si>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</si>
  <si>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</si>
  <si>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</si>
  <si>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</si>
  <si>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</si>
  <si>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</si>
  <si>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</si>
  <si>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225 mm</t>
  </si>
  <si>
    <t>Providing and fixing 8 mm dia C.P. / S.S. Jet with flexible tube upto 1 metre long with S.S. triangular plate to Eureopean type W.C. of quality and make as approved by Engineer - in - charge.</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</si>
  <si>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</si>
  <si>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</si>
  <si>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</si>
  <si>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</si>
  <si>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</si>
  <si>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</si>
  <si>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</si>
  <si>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</si>
  <si>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</si>
  <si>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</si>
  <si>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</si>
  <si>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</si>
  <si>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</si>
  <si>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</si>
  <si>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</si>
  <si>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WATER SUPPLY</t>
  </si>
  <si>
    <t>Providing and fixing G.I. pipes complete with G.I. fittings and clamps, i/c cutting and making good the walls etc. Internal work - Exposed on wall</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</si>
  <si>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</si>
  <si>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</si>
  <si>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</si>
  <si>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</si>
  <si>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25 mm dia nominal bore</t>
  </si>
  <si>
    <t>32 mm dia nominal bore</t>
  </si>
  <si>
    <t>40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</si>
  <si>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</si>
  <si>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</si>
  <si>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</si>
  <si>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</si>
  <si>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ball valve (brass) of approved quality, High or low pressure, with plastic floats complete :</t>
  </si>
  <si>
    <t>Providing and fixing brass ferrule with C.I. mouth cover including boring and tapping the main :</t>
  </si>
  <si>
    <t>25 mm nominal bore</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</si>
  <si>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</si>
  <si>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</si>
  <si>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</si>
  <si>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</si>
  <si>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</si>
  <si>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</si>
  <si>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20 mm diameter pipe</t>
  </si>
  <si>
    <t>25 mm diameter pipe</t>
  </si>
  <si>
    <t>32 mm diameter pipe</t>
  </si>
  <si>
    <t>40 mm diameter pipe</t>
  </si>
  <si>
    <t>Providing and filling sand of grading zone V or coarser grade, allround the G.I. pipes in external work :</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</si>
  <si>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</si>
  <si>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</si>
  <si>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</si>
  <si>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</si>
  <si>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</si>
  <si>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</si>
  <si>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</si>
  <si>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</si>
  <si>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Providing and fixing enclosed type water meter (bulk type) conforming to IS : 2373 and tested by Municipal Board complete with bolts, nuts, rubber insertions etc. (The tail pieces if required will be paid separately) :</t>
  </si>
  <si>
    <t>80 mm dia nominal bore</t>
  </si>
  <si>
    <t>Cutting holes up to 30x30 cm in walls including making good the same:</t>
  </si>
  <si>
    <t>With common burnt clay F.P.S. (non modular) bricks</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</si>
  <si>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</si>
  <si>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</si>
  <si>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</si>
  <si>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</si>
  <si>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</si>
  <si>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</si>
  <si>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</si>
  <si>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</si>
  <si>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</si>
  <si>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</si>
  <si>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</si>
  <si>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</si>
  <si>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</si>
  <si>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</si>
  <si>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NEW TECHNOLOGIES AND MATERIALS</t>
  </si>
  <si>
    <t>Providing, mixing and applying bonding coat of approved adhesive on chipped portion of RCC as per  specifications and direction of Engineer-In-charge complete in all respect.</t>
  </si>
  <si>
    <t>MINOR CIVIL MAINTENANCE WORK</t>
  </si>
  <si>
    <t xml:space="preserve">Providing and laying cement  concrete of specified grade i/c the cost of centring and shuttering, All work upto plinth level. (1 cement :5 coarse sand : 10 graded brick aggregate 40 mm nominal size).      
</t>
  </si>
  <si>
    <t xml:space="preserve">P/F C.P brass towel rod complete with two C.P.brass brackets fixed to wooden cleats with C.P. brass screws of approved quality size of 600 x 20 mm.      
</t>
  </si>
  <si>
    <t xml:space="preserve">Providing and fixing C.P. grating with or without hole for waste pipe for floor/ nahani trap 100 mm dia. weight not less than 100 grams.      
</t>
  </si>
  <si>
    <t xml:space="preserve">Providing and fixing C.P flange for C.P bib cock/C.P angle stop cock.      
</t>
  </si>
  <si>
    <t xml:space="preserve">Providing and fixing C.P Brass shower rose with 15 mm or 20 mm inlet  (a) 75 mm dia fancy type.      
</t>
  </si>
  <si>
    <t xml:space="preserve">Providing and fixing of CP brass Wash basin Mixture all  complete.      
</t>
  </si>
  <si>
    <t xml:space="preserve">P/F moduler kitchen in the kitchen of Type IV house
1.(I)Base Unit (Perforated Cutlery)500mm 420 x 485 x 100 mm (1.0each)(Everyday)
 (II)Drawer Basket 420 x 485 x100mm  (1.0 each)(Everyday
(III)Thali Basket 420x485x140mm (1.0 each)(Everyday)
2.Base Unit(Bottle P.O. 2 S)300mm  200 x 485 x 420 mm (1.0 each)(Everyday)
3.(I) Base Unit (Drawer500mm) 420x500x86mm (1.0 each) (Hettich)
(II) Drawer Basket 420x485x100mm (1.0 each) (Everyday
(III)  Drawer Basket 420X485X140mm (1.0 each)  (Everyday)
4.Base Unit(Drawwer Basket 600mm) 520 x 400 x 140 mm (2.0 each)(Everyday)
5.Base Unit (Corner1095mm) (1.0 each) Blank
6.Base Unit (Drawer Basket 600 mm) 520 x 400 x 140 mm (2.0 each)(Sparkletop)
7.(I)Base Unit (Drawwer Basket 600mm) 520 X 400 X 140 mm (2.0 each)(Sparkletop)
(II)Base Unit (Drawwer Basket 840mm)Blank
8.Base Unit (Drawwer Basket 550mm) 470 x 485 x 140 mm (2.0 each)(Everyday)
9.(I)Base Unit(Rack 870mm) 100x485x420mm (1.0 each) (Everyday)
(II)Base Unit(Rack 500mm)Blank
(III)Base Unit(Rack 500mm)Blank 
10.Wall Unit (Glass &amp; Plate Rack including Drip Tray 600 x 300 x 600)
 560x230x25/65mm (1.0 each) (Everyday)
11.Marble (As per site) (32.0 each)(As per site)
12.Full extention ball bering sliding telescopic (15.0 set) (Hettich)
13.Solid Shutters (6.20 sqm)(Dynasty)
14.Glass Shutter (0.40 sqm)(Dynasty)
15.Auto Closing Concealed Hinges (8.0)(Hettich)
16.Auto Closing Concealed Special Corner Hinges(1.0 each)(Hettich)
17.Handles (24.0 each)
18.Hardware (Screws counter sunk,Connect Fastners, Tags) (L.S.)As per site requirement
19.Fixing &amp; lnstallation of the complete modular Kitchen(L.S.) 
</t>
  </si>
  <si>
    <t>kg</t>
  </si>
  <si>
    <t>quintal</t>
  </si>
  <si>
    <t>Sqm</t>
  </si>
  <si>
    <t>1000 Nos</t>
  </si>
  <si>
    <t>per litre</t>
  </si>
  <si>
    <t>Cum</t>
  </si>
  <si>
    <t>Each</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</si>
</sst>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7" fillId="0" borderId="16" xfId="0" applyFont="1" applyFill="1" applyBorder="1" applyAlignment="1">
      <alignment horizontal="left" vertical="top"/>
    </xf>
    <xf numFmtId="0" fontId="57" fillId="0" borderId="16" xfId="0" applyFont="1" applyFill="1" applyBorder="1" applyAlignment="1">
      <alignment horizontal="justify" vertical="top" wrapText="1"/>
    </xf>
    <xf numFmtId="2" fontId="57" fillId="0" borderId="16" xfId="0" applyNumberFormat="1" applyFont="1" applyFill="1" applyBorder="1" applyAlignment="1">
      <alignment horizontal="right" vertical="top"/>
    </xf>
    <xf numFmtId="0" fontId="57" fillId="0" borderId="16" xfId="0" applyFont="1" applyFill="1" applyBorder="1" applyAlignment="1">
      <alignment horizontal="right" vertical="top"/>
    </xf>
    <xf numFmtId="0" fontId="57" fillId="0" borderId="16" xfId="0" applyFont="1" applyFill="1" applyBorder="1" applyAlignment="1">
      <alignment horizontal="right" vertical="top" wrapText="1"/>
    </xf>
    <xf numFmtId="0" fontId="4" fillId="0" borderId="0" xfId="56" applyNumberFormat="1" applyFont="1" applyFill="1" applyAlignment="1">
      <alignment vertical="top" wrapText="1"/>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4" fillId="0" borderId="17" xfId="59" applyNumberFormat="1" applyFont="1" applyFill="1" applyBorder="1" applyAlignment="1">
      <alignment vertical="top" wrapText="1"/>
      <protection/>
    </xf>
    <xf numFmtId="0" fontId="7" fillId="0" borderId="18"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14" fillId="0" borderId="17"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7" fillId="0" borderId="17"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16" xfId="59" applyNumberFormat="1" applyFont="1" applyFill="1" applyBorder="1" applyAlignment="1">
      <alignment horizontal="right" vertical="top"/>
      <protection/>
    </xf>
    <xf numFmtId="0" fontId="4" fillId="0" borderId="16" xfId="59" applyNumberFormat="1" applyFont="1" applyFill="1" applyBorder="1" applyAlignment="1">
      <alignment horizontal="left" vertical="top" wrapText="1"/>
      <protection/>
    </xf>
    <xf numFmtId="2" fontId="7" fillId="0" borderId="16" xfId="58" applyNumberFormat="1" applyFont="1" applyFill="1" applyBorder="1" applyAlignment="1">
      <alignment horizontal="right" vertical="top"/>
      <protection/>
    </xf>
    <xf numFmtId="2" fontId="57" fillId="0" borderId="16" xfId="0" applyNumberFormat="1" applyFont="1" applyFill="1" applyBorder="1" applyAlignment="1">
      <alignment horizontal="left" vertical="top"/>
    </xf>
    <xf numFmtId="0" fontId="7" fillId="0" borderId="16" xfId="56" applyNumberFormat="1" applyFont="1" applyFill="1" applyBorder="1" applyAlignment="1" applyProtection="1">
      <alignment horizontal="center" vertical="top"/>
      <protection/>
    </xf>
    <xf numFmtId="0" fontId="7" fillId="34" borderId="16"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77"/>
  <sheetViews>
    <sheetView showGridLines="0" view="pageBreakPreview" zoomScale="85" zoomScaleNormal="85" zoomScaleSheetLayoutView="85" zoomScalePageLayoutView="0" workbookViewId="0" topLeftCell="A275">
      <selection activeCell="A277" sqref="A277"/>
    </sheetView>
  </sheetViews>
  <sheetFormatPr defaultColWidth="9.140625" defaultRowHeight="15"/>
  <cols>
    <col min="1" max="1" width="11.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75" customHeight="1">
      <c r="A5" s="71" t="s">
        <v>60</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61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72"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3" t="s">
        <v>55</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56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46">
        <v>3</v>
      </c>
      <c r="D12" s="52">
        <v>4</v>
      </c>
      <c r="E12" s="52">
        <v>5</v>
      </c>
      <c r="F12" s="52">
        <v>6</v>
      </c>
      <c r="G12" s="52">
        <v>7</v>
      </c>
      <c r="H12" s="52">
        <v>8</v>
      </c>
      <c r="I12" s="52">
        <v>9</v>
      </c>
      <c r="J12" s="52">
        <v>10</v>
      </c>
      <c r="K12" s="52">
        <v>11</v>
      </c>
      <c r="L12" s="52">
        <v>12</v>
      </c>
      <c r="M12" s="52">
        <v>13</v>
      </c>
      <c r="N12" s="52">
        <v>14</v>
      </c>
      <c r="O12" s="52">
        <v>15</v>
      </c>
      <c r="P12" s="52">
        <v>16</v>
      </c>
      <c r="Q12" s="52">
        <v>17</v>
      </c>
      <c r="R12" s="52">
        <v>18</v>
      </c>
      <c r="S12" s="52">
        <v>19</v>
      </c>
      <c r="T12" s="52">
        <v>20</v>
      </c>
      <c r="U12" s="52">
        <v>21</v>
      </c>
      <c r="V12" s="52">
        <v>22</v>
      </c>
      <c r="W12" s="52">
        <v>23</v>
      </c>
      <c r="X12" s="52">
        <v>24</v>
      </c>
      <c r="Y12" s="52">
        <v>25</v>
      </c>
      <c r="Z12" s="52">
        <v>26</v>
      </c>
      <c r="AA12" s="52">
        <v>27</v>
      </c>
      <c r="AB12" s="52">
        <v>28</v>
      </c>
      <c r="AC12" s="52">
        <v>29</v>
      </c>
      <c r="AD12" s="52">
        <v>30</v>
      </c>
      <c r="AE12" s="52">
        <v>31</v>
      </c>
      <c r="AF12" s="52">
        <v>32</v>
      </c>
      <c r="AG12" s="52">
        <v>33</v>
      </c>
      <c r="AH12" s="52">
        <v>34</v>
      </c>
      <c r="AI12" s="52">
        <v>35</v>
      </c>
      <c r="AJ12" s="52">
        <v>36</v>
      </c>
      <c r="AK12" s="52">
        <v>37</v>
      </c>
      <c r="AL12" s="52">
        <v>38</v>
      </c>
      <c r="AM12" s="52">
        <v>39</v>
      </c>
      <c r="AN12" s="52">
        <v>40</v>
      </c>
      <c r="AO12" s="52">
        <v>41</v>
      </c>
      <c r="AP12" s="52">
        <v>42</v>
      </c>
      <c r="AQ12" s="52">
        <v>43</v>
      </c>
      <c r="AR12" s="52">
        <v>44</v>
      </c>
      <c r="AS12" s="52">
        <v>45</v>
      </c>
      <c r="AT12" s="52">
        <v>46</v>
      </c>
      <c r="AU12" s="52">
        <v>47</v>
      </c>
      <c r="AV12" s="52">
        <v>48</v>
      </c>
      <c r="AW12" s="52">
        <v>49</v>
      </c>
      <c r="AX12" s="52">
        <v>50</v>
      </c>
      <c r="AY12" s="52">
        <v>51</v>
      </c>
      <c r="AZ12" s="52">
        <v>52</v>
      </c>
      <c r="BA12" s="52">
        <v>7</v>
      </c>
      <c r="BB12" s="53">
        <v>54</v>
      </c>
      <c r="BC12" s="16">
        <v>8</v>
      </c>
      <c r="IE12" s="18"/>
      <c r="IF12" s="18"/>
      <c r="IG12" s="18"/>
      <c r="IH12" s="18"/>
      <c r="II12" s="18"/>
    </row>
    <row r="13" spans="1:243" s="22" customFormat="1" ht="24.75" customHeight="1">
      <c r="A13" s="37">
        <v>1</v>
      </c>
      <c r="B13" s="38" t="s">
        <v>62</v>
      </c>
      <c r="C13" s="40"/>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2">
        <v>1</v>
      </c>
      <c r="IB13" s="22" t="s">
        <v>62</v>
      </c>
      <c r="IE13" s="23"/>
      <c r="IF13" s="23"/>
      <c r="IG13" s="23"/>
      <c r="IH13" s="23"/>
      <c r="II13" s="23"/>
    </row>
    <row r="14" spans="1:243" s="22" customFormat="1" ht="148.5" customHeight="1">
      <c r="A14" s="37">
        <v>1.01</v>
      </c>
      <c r="B14" s="38" t="s">
        <v>63</v>
      </c>
      <c r="C14" s="40"/>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2">
        <v>1.01</v>
      </c>
      <c r="IB14" s="42" t="s">
        <v>63</v>
      </c>
      <c r="IE14" s="23"/>
      <c r="IF14" s="23"/>
      <c r="IG14" s="23"/>
      <c r="IH14" s="23"/>
      <c r="II14" s="23"/>
    </row>
    <row r="15" spans="1:243" s="22" customFormat="1" ht="28.5">
      <c r="A15" s="37">
        <v>1.02</v>
      </c>
      <c r="B15" s="38" t="s">
        <v>64</v>
      </c>
      <c r="C15" s="40"/>
      <c r="D15" s="40">
        <v>4</v>
      </c>
      <c r="E15" s="41" t="s">
        <v>46</v>
      </c>
      <c r="F15" s="40">
        <v>221.22</v>
      </c>
      <c r="G15" s="47"/>
      <c r="H15" s="47"/>
      <c r="I15" s="48" t="s">
        <v>33</v>
      </c>
      <c r="J15" s="49">
        <f>IF(I15="Less(-)",-1,1)</f>
        <v>1</v>
      </c>
      <c r="K15" s="47" t="s">
        <v>34</v>
      </c>
      <c r="L15" s="47" t="s">
        <v>4</v>
      </c>
      <c r="M15" s="50"/>
      <c r="N15" s="61"/>
      <c r="O15" s="61"/>
      <c r="P15" s="62"/>
      <c r="Q15" s="61"/>
      <c r="R15" s="61"/>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3">
        <f>total_amount_ba($B$2,$D$2,D15,F15,J15,K15,M15)</f>
        <v>884.88</v>
      </c>
      <c r="BB15" s="65">
        <f>BA15+SUM(N15:AZ15)</f>
        <v>884.88</v>
      </c>
      <c r="BC15" s="64" t="str">
        <f>SpellNumber(L15,BB15)</f>
        <v>INR  Eight Hundred &amp; Eighty Four  and Paise Eighty Eight Only</v>
      </c>
      <c r="IA15" s="22">
        <v>1.02</v>
      </c>
      <c r="IB15" s="22" t="s">
        <v>64</v>
      </c>
      <c r="ID15" s="22">
        <v>4</v>
      </c>
      <c r="IE15" s="23" t="s">
        <v>46</v>
      </c>
      <c r="IF15" s="23"/>
      <c r="IG15" s="23"/>
      <c r="IH15" s="23"/>
      <c r="II15" s="23"/>
    </row>
    <row r="16" spans="1:243" s="22" customFormat="1" ht="189">
      <c r="A16" s="37">
        <v>1.03</v>
      </c>
      <c r="B16" s="38" t="s">
        <v>65</v>
      </c>
      <c r="C16" s="40"/>
      <c r="D16" s="67"/>
      <c r="E16" s="67"/>
      <c r="F16" s="67"/>
      <c r="G16" s="67"/>
      <c r="H16" s="67"/>
      <c r="I16" s="67"/>
      <c r="J16" s="67"/>
      <c r="K16" s="67"/>
      <c r="L16" s="67"/>
      <c r="M16" s="67"/>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A16" s="22">
        <v>1.03</v>
      </c>
      <c r="IB16" s="22" t="s">
        <v>65</v>
      </c>
      <c r="IE16" s="23"/>
      <c r="IF16" s="23"/>
      <c r="IG16" s="23"/>
      <c r="IH16" s="23"/>
      <c r="II16" s="23"/>
    </row>
    <row r="17" spans="1:243" s="22" customFormat="1" ht="15.75">
      <c r="A17" s="37">
        <v>1.04</v>
      </c>
      <c r="B17" s="38" t="s">
        <v>66</v>
      </c>
      <c r="C17" s="40"/>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A17" s="22">
        <v>1.04</v>
      </c>
      <c r="IB17" s="22" t="s">
        <v>66</v>
      </c>
      <c r="IE17" s="23"/>
      <c r="IF17" s="23"/>
      <c r="IG17" s="23"/>
      <c r="IH17" s="23"/>
      <c r="II17" s="23"/>
    </row>
    <row r="18" spans="1:243" s="22" customFormat="1" ht="42.75">
      <c r="A18" s="37">
        <v>1.05</v>
      </c>
      <c r="B18" s="38" t="s">
        <v>67</v>
      </c>
      <c r="C18" s="40"/>
      <c r="D18" s="40">
        <v>10</v>
      </c>
      <c r="E18" s="41" t="s">
        <v>44</v>
      </c>
      <c r="F18" s="40">
        <v>319.33</v>
      </c>
      <c r="G18" s="47"/>
      <c r="H18" s="47"/>
      <c r="I18" s="48" t="s">
        <v>33</v>
      </c>
      <c r="J18" s="49">
        <f>IF(I18="Less(-)",-1,1)</f>
        <v>1</v>
      </c>
      <c r="K18" s="47" t="s">
        <v>34</v>
      </c>
      <c r="L18" s="47" t="s">
        <v>4</v>
      </c>
      <c r="M18" s="50"/>
      <c r="N18" s="61"/>
      <c r="O18" s="61"/>
      <c r="P18" s="62"/>
      <c r="Q18" s="61"/>
      <c r="R18" s="61"/>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3">
        <f>total_amount_ba($B$2,$D$2,D18,F18,J18,K18,M18)</f>
        <v>3193.3</v>
      </c>
      <c r="BB18" s="65">
        <f>BA18+SUM(N18:AZ18)</f>
        <v>3193.3</v>
      </c>
      <c r="BC18" s="64" t="str">
        <f>SpellNumber(L18,BB18)</f>
        <v>INR  Three Thousand One Hundred &amp; Ninety Three  and Paise Thirty Only</v>
      </c>
      <c r="IA18" s="22">
        <v>1.05</v>
      </c>
      <c r="IB18" s="22" t="s">
        <v>67</v>
      </c>
      <c r="ID18" s="22">
        <v>10</v>
      </c>
      <c r="IE18" s="23" t="s">
        <v>44</v>
      </c>
      <c r="IF18" s="23"/>
      <c r="IG18" s="23"/>
      <c r="IH18" s="23"/>
      <c r="II18" s="23"/>
    </row>
    <row r="19" spans="1:243" s="22" customFormat="1" ht="63">
      <c r="A19" s="37">
        <v>1.06</v>
      </c>
      <c r="B19" s="38" t="s">
        <v>68</v>
      </c>
      <c r="C19" s="40"/>
      <c r="D19" s="40">
        <v>3</v>
      </c>
      <c r="E19" s="41" t="s">
        <v>46</v>
      </c>
      <c r="F19" s="40">
        <v>1712.45</v>
      </c>
      <c r="G19" s="47"/>
      <c r="H19" s="47"/>
      <c r="I19" s="48" t="s">
        <v>33</v>
      </c>
      <c r="J19" s="49">
        <f>IF(I19="Less(-)",-1,1)</f>
        <v>1</v>
      </c>
      <c r="K19" s="47" t="s">
        <v>34</v>
      </c>
      <c r="L19" s="47" t="s">
        <v>4</v>
      </c>
      <c r="M19" s="50"/>
      <c r="N19" s="61"/>
      <c r="O19" s="61"/>
      <c r="P19" s="62"/>
      <c r="Q19" s="61"/>
      <c r="R19" s="61"/>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3">
        <f>total_amount_ba($B$2,$D$2,D19,F19,J19,K19,M19)</f>
        <v>5137.35</v>
      </c>
      <c r="BB19" s="65">
        <f>BA19+SUM(N19:AZ19)</f>
        <v>5137.35</v>
      </c>
      <c r="BC19" s="64" t="str">
        <f>SpellNumber(L19,BB19)</f>
        <v>INR  Five Thousand One Hundred &amp; Thirty Seven  and Paise Thirty Five Only</v>
      </c>
      <c r="IA19" s="22">
        <v>1.06</v>
      </c>
      <c r="IB19" s="22" t="s">
        <v>68</v>
      </c>
      <c r="ID19" s="22">
        <v>3</v>
      </c>
      <c r="IE19" s="23" t="s">
        <v>46</v>
      </c>
      <c r="IF19" s="23"/>
      <c r="IG19" s="23"/>
      <c r="IH19" s="23"/>
      <c r="II19" s="23"/>
    </row>
    <row r="20" spans="1:243" s="22" customFormat="1" ht="15.75">
      <c r="A20" s="37">
        <v>2</v>
      </c>
      <c r="B20" s="38" t="s">
        <v>47</v>
      </c>
      <c r="C20" s="40"/>
      <c r="D20" s="67"/>
      <c r="E20" s="67"/>
      <c r="F20" s="67"/>
      <c r="G20" s="67"/>
      <c r="H20" s="67"/>
      <c r="I20" s="67"/>
      <c r="J20" s="67"/>
      <c r="K20" s="67"/>
      <c r="L20" s="67"/>
      <c r="M20" s="67"/>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IA20" s="22">
        <v>2</v>
      </c>
      <c r="IB20" s="22" t="s">
        <v>47</v>
      </c>
      <c r="IE20" s="23"/>
      <c r="IF20" s="23"/>
      <c r="IG20" s="23"/>
      <c r="IH20" s="23"/>
      <c r="II20" s="23"/>
    </row>
    <row r="21" spans="1:243" s="22" customFormat="1" ht="78.75">
      <c r="A21" s="37">
        <v>2.01</v>
      </c>
      <c r="B21" s="38" t="s">
        <v>69</v>
      </c>
      <c r="C21" s="40"/>
      <c r="D21" s="67"/>
      <c r="E21" s="67"/>
      <c r="F21" s="67"/>
      <c r="G21" s="67"/>
      <c r="H21" s="67"/>
      <c r="I21" s="67"/>
      <c r="J21" s="67"/>
      <c r="K21" s="67"/>
      <c r="L21" s="67"/>
      <c r="M21" s="67"/>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IA21" s="22">
        <v>2.01</v>
      </c>
      <c r="IB21" s="22" t="s">
        <v>69</v>
      </c>
      <c r="IE21" s="23"/>
      <c r="IF21" s="23"/>
      <c r="IG21" s="23"/>
      <c r="IH21" s="23"/>
      <c r="II21" s="23"/>
    </row>
    <row r="22" spans="1:243" s="22" customFormat="1" ht="78.75">
      <c r="A22" s="37">
        <v>2.02</v>
      </c>
      <c r="B22" s="38" t="s">
        <v>57</v>
      </c>
      <c r="C22" s="40"/>
      <c r="D22" s="40">
        <v>1.35</v>
      </c>
      <c r="E22" s="41" t="s">
        <v>46</v>
      </c>
      <c r="F22" s="40">
        <v>5952.3</v>
      </c>
      <c r="G22" s="47"/>
      <c r="H22" s="47"/>
      <c r="I22" s="48" t="s">
        <v>33</v>
      </c>
      <c r="J22" s="49">
        <f aca="true" t="shared" si="0" ref="J22:J84">IF(I22="Less(-)",-1,1)</f>
        <v>1</v>
      </c>
      <c r="K22" s="47" t="s">
        <v>34</v>
      </c>
      <c r="L22" s="47" t="s">
        <v>4</v>
      </c>
      <c r="M22" s="50"/>
      <c r="N22" s="61"/>
      <c r="O22" s="61"/>
      <c r="P22" s="62"/>
      <c r="Q22" s="61"/>
      <c r="R22" s="61"/>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3">
        <f aca="true" t="shared" si="1" ref="BA22:BA84">total_amount_ba($B$2,$D$2,D22,F22,J22,K22,M22)</f>
        <v>8035.61</v>
      </c>
      <c r="BB22" s="65">
        <f aca="true" t="shared" si="2" ref="BB22:BB84">BA22+SUM(N22:AZ22)</f>
        <v>8035.61</v>
      </c>
      <c r="BC22" s="64" t="str">
        <f aca="true" t="shared" si="3" ref="BC22:BC84">SpellNumber(L22,BB22)</f>
        <v>INR  Eight Thousand  &amp;Thirty Five  and Paise Sixty One Only</v>
      </c>
      <c r="IA22" s="22">
        <v>2.02</v>
      </c>
      <c r="IB22" s="22" t="s">
        <v>57</v>
      </c>
      <c r="ID22" s="22">
        <v>1.35</v>
      </c>
      <c r="IE22" s="23" t="s">
        <v>46</v>
      </c>
      <c r="IF22" s="23"/>
      <c r="IG22" s="23"/>
      <c r="IH22" s="23"/>
      <c r="II22" s="23"/>
    </row>
    <row r="23" spans="1:243" s="22" customFormat="1" ht="236.25">
      <c r="A23" s="37">
        <v>2.03</v>
      </c>
      <c r="B23" s="38" t="s">
        <v>70</v>
      </c>
      <c r="C23" s="40"/>
      <c r="D23" s="67"/>
      <c r="E23" s="67"/>
      <c r="F23" s="67"/>
      <c r="G23" s="67"/>
      <c r="H23" s="67"/>
      <c r="I23" s="67"/>
      <c r="J23" s="67"/>
      <c r="K23" s="67"/>
      <c r="L23" s="67"/>
      <c r="M23" s="67"/>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IA23" s="22">
        <v>2.03</v>
      </c>
      <c r="IB23" s="22" t="s">
        <v>70</v>
      </c>
      <c r="IE23" s="23"/>
      <c r="IF23" s="23"/>
      <c r="IG23" s="23"/>
      <c r="IH23" s="23"/>
      <c r="II23" s="23"/>
    </row>
    <row r="24" spans="1:243" s="22" customFormat="1" ht="78.75">
      <c r="A24" s="37">
        <v>2.04</v>
      </c>
      <c r="B24" s="38" t="s">
        <v>71</v>
      </c>
      <c r="C24" s="40"/>
      <c r="D24" s="40">
        <v>0.75</v>
      </c>
      <c r="E24" s="41" t="s">
        <v>46</v>
      </c>
      <c r="F24" s="40">
        <v>7500.66</v>
      </c>
      <c r="G24" s="47"/>
      <c r="H24" s="47"/>
      <c r="I24" s="48" t="s">
        <v>33</v>
      </c>
      <c r="J24" s="49">
        <f t="shared" si="0"/>
        <v>1</v>
      </c>
      <c r="K24" s="47" t="s">
        <v>34</v>
      </c>
      <c r="L24" s="47" t="s">
        <v>4</v>
      </c>
      <c r="M24" s="50"/>
      <c r="N24" s="61"/>
      <c r="O24" s="61"/>
      <c r="P24" s="62"/>
      <c r="Q24" s="61"/>
      <c r="R24" s="61"/>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3">
        <f t="shared" si="1"/>
        <v>5625.5</v>
      </c>
      <c r="BB24" s="65">
        <f t="shared" si="2"/>
        <v>5625.5</v>
      </c>
      <c r="BC24" s="64" t="str">
        <f t="shared" si="3"/>
        <v>INR  Five Thousand Six Hundred &amp; Twenty Five  and Paise Fifty Only</v>
      </c>
      <c r="IA24" s="22">
        <v>2.04</v>
      </c>
      <c r="IB24" s="22" t="s">
        <v>71</v>
      </c>
      <c r="ID24" s="22">
        <v>0.75</v>
      </c>
      <c r="IE24" s="23" t="s">
        <v>46</v>
      </c>
      <c r="IF24" s="23"/>
      <c r="IG24" s="23"/>
      <c r="IH24" s="23"/>
      <c r="II24" s="23"/>
    </row>
    <row r="25" spans="1:243" s="22" customFormat="1" ht="267.75">
      <c r="A25" s="37">
        <v>2.05</v>
      </c>
      <c r="B25" s="38" t="s">
        <v>72</v>
      </c>
      <c r="C25" s="40"/>
      <c r="D25" s="40">
        <v>10</v>
      </c>
      <c r="E25" s="41" t="s">
        <v>43</v>
      </c>
      <c r="F25" s="39">
        <v>538</v>
      </c>
      <c r="G25" s="47"/>
      <c r="H25" s="47"/>
      <c r="I25" s="48" t="s">
        <v>33</v>
      </c>
      <c r="J25" s="49">
        <f t="shared" si="0"/>
        <v>1</v>
      </c>
      <c r="K25" s="47" t="s">
        <v>34</v>
      </c>
      <c r="L25" s="47" t="s">
        <v>4</v>
      </c>
      <c r="M25" s="50"/>
      <c r="N25" s="61"/>
      <c r="O25" s="61"/>
      <c r="P25" s="62"/>
      <c r="Q25" s="61"/>
      <c r="R25" s="61"/>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3">
        <f t="shared" si="1"/>
        <v>5380</v>
      </c>
      <c r="BB25" s="65">
        <f t="shared" si="2"/>
        <v>5380</v>
      </c>
      <c r="BC25" s="64" t="str">
        <f t="shared" si="3"/>
        <v>INR  Five Thousand Three Hundred &amp; Eighty  Only</v>
      </c>
      <c r="IA25" s="22">
        <v>2.05</v>
      </c>
      <c r="IB25" s="22" t="s">
        <v>72</v>
      </c>
      <c r="ID25" s="22">
        <v>10</v>
      </c>
      <c r="IE25" s="23" t="s">
        <v>43</v>
      </c>
      <c r="IF25" s="23"/>
      <c r="IG25" s="23"/>
      <c r="IH25" s="23"/>
      <c r="II25" s="23"/>
    </row>
    <row r="26" spans="1:243" s="22" customFormat="1" ht="15.75">
      <c r="A26" s="37">
        <v>3</v>
      </c>
      <c r="B26" s="38" t="s">
        <v>73</v>
      </c>
      <c r="C26" s="40"/>
      <c r="D26" s="67"/>
      <c r="E26" s="67"/>
      <c r="F26" s="67"/>
      <c r="G26" s="67"/>
      <c r="H26" s="67"/>
      <c r="I26" s="67"/>
      <c r="J26" s="67"/>
      <c r="K26" s="67"/>
      <c r="L26" s="67"/>
      <c r="M26" s="67"/>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IA26" s="22">
        <v>3</v>
      </c>
      <c r="IB26" s="22" t="s">
        <v>73</v>
      </c>
      <c r="IE26" s="23"/>
      <c r="IF26" s="23"/>
      <c r="IG26" s="23"/>
      <c r="IH26" s="23"/>
      <c r="II26" s="23"/>
    </row>
    <row r="27" spans="1:243" s="22" customFormat="1" ht="141.75">
      <c r="A27" s="37">
        <v>3.01</v>
      </c>
      <c r="B27" s="38" t="s">
        <v>74</v>
      </c>
      <c r="C27" s="40"/>
      <c r="D27" s="67"/>
      <c r="E27" s="67"/>
      <c r="F27" s="67"/>
      <c r="G27" s="67"/>
      <c r="H27" s="67"/>
      <c r="I27" s="67"/>
      <c r="J27" s="67"/>
      <c r="K27" s="67"/>
      <c r="L27" s="67"/>
      <c r="M27" s="67"/>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IA27" s="22">
        <v>3.01</v>
      </c>
      <c r="IB27" s="22" t="s">
        <v>74</v>
      </c>
      <c r="IE27" s="23"/>
      <c r="IF27" s="23"/>
      <c r="IG27" s="23"/>
      <c r="IH27" s="23"/>
      <c r="II27" s="23"/>
    </row>
    <row r="28" spans="1:243" s="22" customFormat="1" ht="78.75">
      <c r="A28" s="37">
        <v>3.02</v>
      </c>
      <c r="B28" s="38" t="s">
        <v>75</v>
      </c>
      <c r="C28" s="40"/>
      <c r="D28" s="40">
        <v>2.45</v>
      </c>
      <c r="E28" s="41" t="s">
        <v>46</v>
      </c>
      <c r="F28" s="40">
        <v>8159.58</v>
      </c>
      <c r="G28" s="47"/>
      <c r="H28" s="47"/>
      <c r="I28" s="48" t="s">
        <v>33</v>
      </c>
      <c r="J28" s="49">
        <f t="shared" si="0"/>
        <v>1</v>
      </c>
      <c r="K28" s="47" t="s">
        <v>34</v>
      </c>
      <c r="L28" s="47" t="s">
        <v>4</v>
      </c>
      <c r="M28" s="50"/>
      <c r="N28" s="61"/>
      <c r="O28" s="61"/>
      <c r="P28" s="62"/>
      <c r="Q28" s="61"/>
      <c r="R28" s="61"/>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3">
        <f t="shared" si="1"/>
        <v>19990.97</v>
      </c>
      <c r="BB28" s="65">
        <f t="shared" si="2"/>
        <v>19990.97</v>
      </c>
      <c r="BC28" s="64" t="str">
        <f t="shared" si="3"/>
        <v>INR  Nineteen Thousand Nine Hundred &amp; Ninety  and Paise Ninety Seven Only</v>
      </c>
      <c r="IA28" s="22">
        <v>3.02</v>
      </c>
      <c r="IB28" s="22" t="s">
        <v>75</v>
      </c>
      <c r="ID28" s="22">
        <v>2.45</v>
      </c>
      <c r="IE28" s="23" t="s">
        <v>46</v>
      </c>
      <c r="IF28" s="23"/>
      <c r="IG28" s="23"/>
      <c r="IH28" s="23"/>
      <c r="II28" s="23"/>
    </row>
    <row r="29" spans="1:243" s="22" customFormat="1" ht="180" customHeight="1">
      <c r="A29" s="37">
        <v>3.03</v>
      </c>
      <c r="B29" s="38" t="s">
        <v>76</v>
      </c>
      <c r="C29" s="40"/>
      <c r="D29" s="40">
        <v>0.6</v>
      </c>
      <c r="E29" s="41" t="s">
        <v>46</v>
      </c>
      <c r="F29" s="40">
        <v>8560.98</v>
      </c>
      <c r="G29" s="47"/>
      <c r="H29" s="47"/>
      <c r="I29" s="48" t="s">
        <v>33</v>
      </c>
      <c r="J29" s="49">
        <f t="shared" si="0"/>
        <v>1</v>
      </c>
      <c r="K29" s="47" t="s">
        <v>34</v>
      </c>
      <c r="L29" s="47" t="s">
        <v>4</v>
      </c>
      <c r="M29" s="50"/>
      <c r="N29" s="61"/>
      <c r="O29" s="61"/>
      <c r="P29" s="62"/>
      <c r="Q29" s="61"/>
      <c r="R29" s="61"/>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3">
        <f t="shared" si="1"/>
        <v>5136.59</v>
      </c>
      <c r="BB29" s="65">
        <f t="shared" si="2"/>
        <v>5136.59</v>
      </c>
      <c r="BC29" s="64" t="str">
        <f t="shared" si="3"/>
        <v>INR  Five Thousand One Hundred &amp; Thirty Six  and Paise Fifty Nine Only</v>
      </c>
      <c r="IA29" s="22">
        <v>3.03</v>
      </c>
      <c r="IB29" s="22" t="s">
        <v>76</v>
      </c>
      <c r="ID29" s="22">
        <v>0.6</v>
      </c>
      <c r="IE29" s="23" t="s">
        <v>46</v>
      </c>
      <c r="IF29" s="23"/>
      <c r="IG29" s="23"/>
      <c r="IH29" s="23"/>
      <c r="II29" s="23"/>
    </row>
    <row r="30" spans="1:243" s="22" customFormat="1" ht="47.25">
      <c r="A30" s="37">
        <v>3.04</v>
      </c>
      <c r="B30" s="38" t="s">
        <v>77</v>
      </c>
      <c r="C30" s="40"/>
      <c r="D30" s="67"/>
      <c r="E30" s="67"/>
      <c r="F30" s="67"/>
      <c r="G30" s="67"/>
      <c r="H30" s="67"/>
      <c r="I30" s="67"/>
      <c r="J30" s="67"/>
      <c r="K30" s="67"/>
      <c r="L30" s="67"/>
      <c r="M30" s="67"/>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IA30" s="22">
        <v>3.04</v>
      </c>
      <c r="IB30" s="22" t="s">
        <v>77</v>
      </c>
      <c r="IE30" s="23"/>
      <c r="IF30" s="23"/>
      <c r="IG30" s="23"/>
      <c r="IH30" s="23"/>
      <c r="II30" s="23"/>
    </row>
    <row r="31" spans="1:243" s="22" customFormat="1" ht="31.5">
      <c r="A31" s="37">
        <v>3.05</v>
      </c>
      <c r="B31" s="38" t="s">
        <v>78</v>
      </c>
      <c r="C31" s="40"/>
      <c r="D31" s="40">
        <v>1</v>
      </c>
      <c r="E31" s="41" t="s">
        <v>43</v>
      </c>
      <c r="F31" s="40">
        <v>249.76</v>
      </c>
      <c r="G31" s="47"/>
      <c r="H31" s="47"/>
      <c r="I31" s="48" t="s">
        <v>33</v>
      </c>
      <c r="J31" s="49">
        <f t="shared" si="0"/>
        <v>1</v>
      </c>
      <c r="K31" s="47" t="s">
        <v>34</v>
      </c>
      <c r="L31" s="47" t="s">
        <v>4</v>
      </c>
      <c r="M31" s="50"/>
      <c r="N31" s="61"/>
      <c r="O31" s="61"/>
      <c r="P31" s="62"/>
      <c r="Q31" s="61"/>
      <c r="R31" s="61"/>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3">
        <f t="shared" si="1"/>
        <v>249.76</v>
      </c>
      <c r="BB31" s="65">
        <f t="shared" si="2"/>
        <v>249.76</v>
      </c>
      <c r="BC31" s="64" t="str">
        <f t="shared" si="3"/>
        <v>INR  Two Hundred &amp; Forty Nine  and Paise Seventy Six Only</v>
      </c>
      <c r="IA31" s="22">
        <v>3.05</v>
      </c>
      <c r="IB31" s="22" t="s">
        <v>78</v>
      </c>
      <c r="ID31" s="22">
        <v>1</v>
      </c>
      <c r="IE31" s="23" t="s">
        <v>43</v>
      </c>
      <c r="IF31" s="23"/>
      <c r="IG31" s="23"/>
      <c r="IH31" s="23"/>
      <c r="II31" s="23"/>
    </row>
    <row r="32" spans="1:243" s="22" customFormat="1" ht="47.25">
      <c r="A32" s="37">
        <v>3.06</v>
      </c>
      <c r="B32" s="38" t="s">
        <v>79</v>
      </c>
      <c r="C32" s="40"/>
      <c r="D32" s="40">
        <v>1.2</v>
      </c>
      <c r="E32" s="41" t="s">
        <v>43</v>
      </c>
      <c r="F32" s="40">
        <v>534.24</v>
      </c>
      <c r="G32" s="47"/>
      <c r="H32" s="47"/>
      <c r="I32" s="48" t="s">
        <v>33</v>
      </c>
      <c r="J32" s="49">
        <f t="shared" si="0"/>
        <v>1</v>
      </c>
      <c r="K32" s="47" t="s">
        <v>34</v>
      </c>
      <c r="L32" s="47" t="s">
        <v>4</v>
      </c>
      <c r="M32" s="50"/>
      <c r="N32" s="61"/>
      <c r="O32" s="61"/>
      <c r="P32" s="62"/>
      <c r="Q32" s="61"/>
      <c r="R32" s="61"/>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3">
        <f t="shared" si="1"/>
        <v>641.09</v>
      </c>
      <c r="BB32" s="65">
        <f t="shared" si="2"/>
        <v>641.09</v>
      </c>
      <c r="BC32" s="64" t="str">
        <f t="shared" si="3"/>
        <v>INR  Six Hundred &amp; Forty One  and Paise Nine Only</v>
      </c>
      <c r="IA32" s="22">
        <v>3.06</v>
      </c>
      <c r="IB32" s="22" t="s">
        <v>79</v>
      </c>
      <c r="ID32" s="22">
        <v>1.2</v>
      </c>
      <c r="IE32" s="23" t="s">
        <v>43</v>
      </c>
      <c r="IF32" s="23"/>
      <c r="IG32" s="23"/>
      <c r="IH32" s="23"/>
      <c r="II32" s="23"/>
    </row>
    <row r="33" spans="1:243" s="22" customFormat="1" ht="42.75">
      <c r="A33" s="37">
        <v>3.07</v>
      </c>
      <c r="B33" s="38" t="s">
        <v>80</v>
      </c>
      <c r="C33" s="40"/>
      <c r="D33" s="40">
        <v>2</v>
      </c>
      <c r="E33" s="41" t="s">
        <v>43</v>
      </c>
      <c r="F33" s="40">
        <v>607.67</v>
      </c>
      <c r="G33" s="47"/>
      <c r="H33" s="47"/>
      <c r="I33" s="48" t="s">
        <v>33</v>
      </c>
      <c r="J33" s="49">
        <f t="shared" si="0"/>
        <v>1</v>
      </c>
      <c r="K33" s="47" t="s">
        <v>34</v>
      </c>
      <c r="L33" s="47" t="s">
        <v>4</v>
      </c>
      <c r="M33" s="50"/>
      <c r="N33" s="61"/>
      <c r="O33" s="61"/>
      <c r="P33" s="62"/>
      <c r="Q33" s="61"/>
      <c r="R33" s="61"/>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3">
        <f t="shared" si="1"/>
        <v>1215.34</v>
      </c>
      <c r="BB33" s="65">
        <f t="shared" si="2"/>
        <v>1215.34</v>
      </c>
      <c r="BC33" s="64" t="str">
        <f t="shared" si="3"/>
        <v>INR  One Thousand Two Hundred &amp; Fifteen  and Paise Thirty Four Only</v>
      </c>
      <c r="IA33" s="22">
        <v>3.07</v>
      </c>
      <c r="IB33" s="22" t="s">
        <v>80</v>
      </c>
      <c r="ID33" s="22">
        <v>2</v>
      </c>
      <c r="IE33" s="23" t="s">
        <v>43</v>
      </c>
      <c r="IF33" s="23"/>
      <c r="IG33" s="23"/>
      <c r="IH33" s="23"/>
      <c r="II33" s="23"/>
    </row>
    <row r="34" spans="1:243" s="22" customFormat="1" ht="42.75">
      <c r="A34" s="37">
        <v>3.08</v>
      </c>
      <c r="B34" s="38" t="s">
        <v>81</v>
      </c>
      <c r="C34" s="40"/>
      <c r="D34" s="40">
        <v>6.25</v>
      </c>
      <c r="E34" s="41" t="s">
        <v>43</v>
      </c>
      <c r="F34" s="40">
        <v>607.67</v>
      </c>
      <c r="G34" s="47"/>
      <c r="H34" s="47"/>
      <c r="I34" s="48" t="s">
        <v>33</v>
      </c>
      <c r="J34" s="49">
        <f t="shared" si="0"/>
        <v>1</v>
      </c>
      <c r="K34" s="47" t="s">
        <v>34</v>
      </c>
      <c r="L34" s="47" t="s">
        <v>4</v>
      </c>
      <c r="M34" s="50"/>
      <c r="N34" s="61"/>
      <c r="O34" s="61"/>
      <c r="P34" s="62"/>
      <c r="Q34" s="61"/>
      <c r="R34" s="61"/>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3">
        <f t="shared" si="1"/>
        <v>3797.94</v>
      </c>
      <c r="BB34" s="65">
        <f t="shared" si="2"/>
        <v>3797.94</v>
      </c>
      <c r="BC34" s="64" t="str">
        <f t="shared" si="3"/>
        <v>INR  Three Thousand Seven Hundred &amp; Ninety Seven  and Paise Ninety Four Only</v>
      </c>
      <c r="IA34" s="22">
        <v>3.08</v>
      </c>
      <c r="IB34" s="22" t="s">
        <v>81</v>
      </c>
      <c r="ID34" s="22">
        <v>6.25</v>
      </c>
      <c r="IE34" s="23" t="s">
        <v>43</v>
      </c>
      <c r="IF34" s="23"/>
      <c r="IG34" s="23"/>
      <c r="IH34" s="23"/>
      <c r="II34" s="23"/>
    </row>
    <row r="35" spans="1:243" s="22" customFormat="1" ht="42.75">
      <c r="A35" s="37">
        <v>3.09</v>
      </c>
      <c r="B35" s="38" t="s">
        <v>82</v>
      </c>
      <c r="C35" s="40"/>
      <c r="D35" s="40">
        <v>15</v>
      </c>
      <c r="E35" s="41" t="s">
        <v>43</v>
      </c>
      <c r="F35" s="40">
        <v>545.68</v>
      </c>
      <c r="G35" s="47"/>
      <c r="H35" s="47"/>
      <c r="I35" s="48" t="s">
        <v>33</v>
      </c>
      <c r="J35" s="49">
        <f t="shared" si="0"/>
        <v>1</v>
      </c>
      <c r="K35" s="47" t="s">
        <v>34</v>
      </c>
      <c r="L35" s="47" t="s">
        <v>4</v>
      </c>
      <c r="M35" s="50"/>
      <c r="N35" s="61"/>
      <c r="O35" s="61"/>
      <c r="P35" s="62"/>
      <c r="Q35" s="61"/>
      <c r="R35" s="61"/>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3">
        <f t="shared" si="1"/>
        <v>8185.2</v>
      </c>
      <c r="BB35" s="65">
        <f t="shared" si="2"/>
        <v>8185.2</v>
      </c>
      <c r="BC35" s="64" t="str">
        <f t="shared" si="3"/>
        <v>INR  Eight Thousand One Hundred &amp; Eighty Five  and Paise Twenty Only</v>
      </c>
      <c r="IA35" s="22">
        <v>3.09</v>
      </c>
      <c r="IB35" s="22" t="s">
        <v>82</v>
      </c>
      <c r="ID35" s="22">
        <v>15</v>
      </c>
      <c r="IE35" s="23" t="s">
        <v>43</v>
      </c>
      <c r="IF35" s="23"/>
      <c r="IG35" s="23"/>
      <c r="IH35" s="23"/>
      <c r="II35" s="23"/>
    </row>
    <row r="36" spans="1:243" s="22" customFormat="1" ht="31.5">
      <c r="A36" s="66">
        <v>3.1</v>
      </c>
      <c r="B36" s="38" t="s">
        <v>83</v>
      </c>
      <c r="C36" s="40"/>
      <c r="D36" s="67"/>
      <c r="E36" s="67"/>
      <c r="F36" s="67"/>
      <c r="G36" s="67"/>
      <c r="H36" s="67"/>
      <c r="I36" s="67"/>
      <c r="J36" s="67"/>
      <c r="K36" s="67"/>
      <c r="L36" s="67"/>
      <c r="M36" s="67"/>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IA36" s="22">
        <v>3.1</v>
      </c>
      <c r="IB36" s="22" t="s">
        <v>83</v>
      </c>
      <c r="IE36" s="23"/>
      <c r="IF36" s="23"/>
      <c r="IG36" s="23"/>
      <c r="IH36" s="23"/>
      <c r="II36" s="23"/>
    </row>
    <row r="37" spans="1:243" s="22" customFormat="1" ht="28.5">
      <c r="A37" s="37">
        <v>3.11</v>
      </c>
      <c r="B37" s="38" t="s">
        <v>84</v>
      </c>
      <c r="C37" s="40"/>
      <c r="D37" s="40">
        <v>20</v>
      </c>
      <c r="E37" s="41" t="s">
        <v>44</v>
      </c>
      <c r="F37" s="40">
        <v>151.91</v>
      </c>
      <c r="G37" s="47"/>
      <c r="H37" s="47"/>
      <c r="I37" s="48" t="s">
        <v>33</v>
      </c>
      <c r="J37" s="49">
        <f t="shared" si="0"/>
        <v>1</v>
      </c>
      <c r="K37" s="47" t="s">
        <v>34</v>
      </c>
      <c r="L37" s="47" t="s">
        <v>4</v>
      </c>
      <c r="M37" s="50"/>
      <c r="N37" s="61"/>
      <c r="O37" s="61"/>
      <c r="P37" s="62"/>
      <c r="Q37" s="61"/>
      <c r="R37" s="61"/>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3">
        <f t="shared" si="1"/>
        <v>3038.2</v>
      </c>
      <c r="BB37" s="65">
        <f t="shared" si="2"/>
        <v>3038.2</v>
      </c>
      <c r="BC37" s="64" t="str">
        <f t="shared" si="3"/>
        <v>INR  Three Thousand  &amp;Thirty Eight  and Paise Twenty Only</v>
      </c>
      <c r="IA37" s="22">
        <v>3.11</v>
      </c>
      <c r="IB37" s="22" t="s">
        <v>84</v>
      </c>
      <c r="ID37" s="22">
        <v>20</v>
      </c>
      <c r="IE37" s="23" t="s">
        <v>44</v>
      </c>
      <c r="IF37" s="23"/>
      <c r="IG37" s="23"/>
      <c r="IH37" s="23"/>
      <c r="II37" s="23"/>
    </row>
    <row r="38" spans="1:243" s="22" customFormat="1" ht="63">
      <c r="A38" s="37">
        <v>3.12</v>
      </c>
      <c r="B38" s="38" t="s">
        <v>85</v>
      </c>
      <c r="C38" s="40"/>
      <c r="D38" s="67"/>
      <c r="E38" s="67"/>
      <c r="F38" s="67"/>
      <c r="G38" s="67"/>
      <c r="H38" s="67"/>
      <c r="I38" s="67"/>
      <c r="J38" s="67"/>
      <c r="K38" s="67"/>
      <c r="L38" s="67"/>
      <c r="M38" s="67"/>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IA38" s="22">
        <v>3.12</v>
      </c>
      <c r="IB38" s="22" t="s">
        <v>85</v>
      </c>
      <c r="IE38" s="23"/>
      <c r="IF38" s="23"/>
      <c r="IG38" s="23"/>
      <c r="IH38" s="23"/>
      <c r="II38" s="23"/>
    </row>
    <row r="39" spans="1:243" s="22" customFormat="1" ht="42.75">
      <c r="A39" s="37">
        <v>3.13</v>
      </c>
      <c r="B39" s="38" t="s">
        <v>86</v>
      </c>
      <c r="C39" s="40"/>
      <c r="D39" s="40">
        <v>450</v>
      </c>
      <c r="E39" s="41" t="s">
        <v>287</v>
      </c>
      <c r="F39" s="40">
        <v>73.21</v>
      </c>
      <c r="G39" s="47"/>
      <c r="H39" s="47"/>
      <c r="I39" s="48" t="s">
        <v>33</v>
      </c>
      <c r="J39" s="49">
        <f t="shared" si="0"/>
        <v>1</v>
      </c>
      <c r="K39" s="47" t="s">
        <v>34</v>
      </c>
      <c r="L39" s="47" t="s">
        <v>4</v>
      </c>
      <c r="M39" s="50"/>
      <c r="N39" s="61"/>
      <c r="O39" s="61"/>
      <c r="P39" s="62"/>
      <c r="Q39" s="61"/>
      <c r="R39" s="61"/>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3">
        <f t="shared" si="1"/>
        <v>32944.5</v>
      </c>
      <c r="BB39" s="65">
        <f t="shared" si="2"/>
        <v>32944.5</v>
      </c>
      <c r="BC39" s="64" t="str">
        <f t="shared" si="3"/>
        <v>INR  Thirty Two Thousand Nine Hundred &amp; Forty Four  and Paise Fifty Only</v>
      </c>
      <c r="IA39" s="22">
        <v>3.13</v>
      </c>
      <c r="IB39" s="22" t="s">
        <v>86</v>
      </c>
      <c r="ID39" s="22">
        <v>450</v>
      </c>
      <c r="IE39" s="23" t="s">
        <v>287</v>
      </c>
      <c r="IF39" s="23"/>
      <c r="IG39" s="23"/>
      <c r="IH39" s="23"/>
      <c r="II39" s="23"/>
    </row>
    <row r="40" spans="1:243" s="22" customFormat="1" ht="47.25">
      <c r="A40" s="37">
        <v>3.14</v>
      </c>
      <c r="B40" s="38" t="s">
        <v>87</v>
      </c>
      <c r="C40" s="40"/>
      <c r="D40" s="40">
        <v>1</v>
      </c>
      <c r="E40" s="41" t="s">
        <v>288</v>
      </c>
      <c r="F40" s="40">
        <v>590.36</v>
      </c>
      <c r="G40" s="47"/>
      <c r="H40" s="47"/>
      <c r="I40" s="48" t="s">
        <v>33</v>
      </c>
      <c r="J40" s="49">
        <f t="shared" si="0"/>
        <v>1</v>
      </c>
      <c r="K40" s="47" t="s">
        <v>34</v>
      </c>
      <c r="L40" s="47" t="s">
        <v>4</v>
      </c>
      <c r="M40" s="50"/>
      <c r="N40" s="61"/>
      <c r="O40" s="61"/>
      <c r="P40" s="62"/>
      <c r="Q40" s="61"/>
      <c r="R40" s="61"/>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3">
        <f t="shared" si="1"/>
        <v>590.36</v>
      </c>
      <c r="BB40" s="65">
        <f t="shared" si="2"/>
        <v>590.36</v>
      </c>
      <c r="BC40" s="64" t="str">
        <f t="shared" si="3"/>
        <v>INR  Five Hundred &amp; Ninety  and Paise Thirty Six Only</v>
      </c>
      <c r="IA40" s="22">
        <v>3.14</v>
      </c>
      <c r="IB40" s="22" t="s">
        <v>87</v>
      </c>
      <c r="ID40" s="22">
        <v>1</v>
      </c>
      <c r="IE40" s="23" t="s">
        <v>288</v>
      </c>
      <c r="IF40" s="23"/>
      <c r="IG40" s="23"/>
      <c r="IH40" s="23"/>
      <c r="II40" s="23"/>
    </row>
    <row r="41" spans="1:243" s="22" customFormat="1" ht="15.75">
      <c r="A41" s="37">
        <v>4</v>
      </c>
      <c r="B41" s="38" t="s">
        <v>88</v>
      </c>
      <c r="C41" s="40"/>
      <c r="D41" s="67"/>
      <c r="E41" s="67"/>
      <c r="F41" s="67"/>
      <c r="G41" s="67"/>
      <c r="H41" s="67"/>
      <c r="I41" s="67"/>
      <c r="J41" s="67"/>
      <c r="K41" s="67"/>
      <c r="L41" s="67"/>
      <c r="M41" s="67"/>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IA41" s="22">
        <v>4</v>
      </c>
      <c r="IB41" s="22" t="s">
        <v>88</v>
      </c>
      <c r="IE41" s="23"/>
      <c r="IF41" s="23"/>
      <c r="IG41" s="23"/>
      <c r="IH41" s="23"/>
      <c r="II41" s="23"/>
    </row>
    <row r="42" spans="1:243" s="22" customFormat="1" ht="63">
      <c r="A42" s="37">
        <v>4.01</v>
      </c>
      <c r="B42" s="38" t="s">
        <v>89</v>
      </c>
      <c r="C42" s="40"/>
      <c r="D42" s="67"/>
      <c r="E42" s="67"/>
      <c r="F42" s="67"/>
      <c r="G42" s="67"/>
      <c r="H42" s="67"/>
      <c r="I42" s="67"/>
      <c r="J42" s="67"/>
      <c r="K42" s="67"/>
      <c r="L42" s="67"/>
      <c r="M42" s="67"/>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IA42" s="22">
        <v>4.01</v>
      </c>
      <c r="IB42" s="22" t="s">
        <v>89</v>
      </c>
      <c r="IE42" s="23"/>
      <c r="IF42" s="23"/>
      <c r="IG42" s="23"/>
      <c r="IH42" s="23"/>
      <c r="II42" s="23"/>
    </row>
    <row r="43" spans="1:243" s="22" customFormat="1" ht="42.75">
      <c r="A43" s="37">
        <v>4.02</v>
      </c>
      <c r="B43" s="38" t="s">
        <v>90</v>
      </c>
      <c r="C43" s="40"/>
      <c r="D43" s="40">
        <v>2</v>
      </c>
      <c r="E43" s="41" t="s">
        <v>46</v>
      </c>
      <c r="F43" s="40">
        <v>5398.9</v>
      </c>
      <c r="G43" s="47"/>
      <c r="H43" s="47"/>
      <c r="I43" s="48" t="s">
        <v>33</v>
      </c>
      <c r="J43" s="49">
        <f t="shared" si="0"/>
        <v>1</v>
      </c>
      <c r="K43" s="47" t="s">
        <v>34</v>
      </c>
      <c r="L43" s="47" t="s">
        <v>4</v>
      </c>
      <c r="M43" s="50"/>
      <c r="N43" s="61"/>
      <c r="O43" s="61"/>
      <c r="P43" s="62"/>
      <c r="Q43" s="61"/>
      <c r="R43" s="61"/>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3">
        <f t="shared" si="1"/>
        <v>10797.8</v>
      </c>
      <c r="BB43" s="65">
        <f t="shared" si="2"/>
        <v>10797.8</v>
      </c>
      <c r="BC43" s="64" t="str">
        <f t="shared" si="3"/>
        <v>INR  Ten Thousand Seven Hundred &amp; Ninety Seven  and Paise Eighty Only</v>
      </c>
      <c r="IA43" s="22">
        <v>4.02</v>
      </c>
      <c r="IB43" s="22" t="s">
        <v>90</v>
      </c>
      <c r="ID43" s="22">
        <v>2</v>
      </c>
      <c r="IE43" s="23" t="s">
        <v>46</v>
      </c>
      <c r="IF43" s="23"/>
      <c r="IG43" s="23"/>
      <c r="IH43" s="23"/>
      <c r="II43" s="23"/>
    </row>
    <row r="44" spans="1:243" s="22" customFormat="1" ht="78.75">
      <c r="A44" s="37">
        <v>4.03</v>
      </c>
      <c r="B44" s="38" t="s">
        <v>91</v>
      </c>
      <c r="C44" s="40"/>
      <c r="D44" s="67"/>
      <c r="E44" s="67"/>
      <c r="F44" s="67"/>
      <c r="G44" s="67"/>
      <c r="H44" s="67"/>
      <c r="I44" s="67"/>
      <c r="J44" s="67"/>
      <c r="K44" s="67"/>
      <c r="L44" s="67"/>
      <c r="M44" s="67"/>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IA44" s="22">
        <v>4.03</v>
      </c>
      <c r="IB44" s="22" t="s">
        <v>91</v>
      </c>
      <c r="IE44" s="23"/>
      <c r="IF44" s="23"/>
      <c r="IG44" s="23"/>
      <c r="IH44" s="23"/>
      <c r="II44" s="23"/>
    </row>
    <row r="45" spans="1:243" s="22" customFormat="1" ht="42.75">
      <c r="A45" s="37">
        <v>4.04</v>
      </c>
      <c r="B45" s="38" t="s">
        <v>90</v>
      </c>
      <c r="C45" s="40"/>
      <c r="D45" s="40">
        <v>16.3</v>
      </c>
      <c r="E45" s="41" t="s">
        <v>46</v>
      </c>
      <c r="F45" s="40">
        <v>6655.37</v>
      </c>
      <c r="G45" s="47"/>
      <c r="H45" s="47"/>
      <c r="I45" s="48" t="s">
        <v>33</v>
      </c>
      <c r="J45" s="49">
        <f t="shared" si="0"/>
        <v>1</v>
      </c>
      <c r="K45" s="47" t="s">
        <v>34</v>
      </c>
      <c r="L45" s="47" t="s">
        <v>4</v>
      </c>
      <c r="M45" s="50"/>
      <c r="N45" s="61"/>
      <c r="O45" s="61"/>
      <c r="P45" s="62"/>
      <c r="Q45" s="61"/>
      <c r="R45" s="61"/>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3">
        <f t="shared" si="1"/>
        <v>108482.53</v>
      </c>
      <c r="BB45" s="65">
        <f t="shared" si="2"/>
        <v>108482.53</v>
      </c>
      <c r="BC45" s="64" t="str">
        <f t="shared" si="3"/>
        <v>INR  One Lakh Eight Thousand Four Hundred &amp; Eighty Two  and Paise Fifty Three Only</v>
      </c>
      <c r="IA45" s="22">
        <v>4.04</v>
      </c>
      <c r="IB45" s="22" t="s">
        <v>90</v>
      </c>
      <c r="ID45" s="22">
        <v>16.3</v>
      </c>
      <c r="IE45" s="23" t="s">
        <v>46</v>
      </c>
      <c r="IF45" s="23"/>
      <c r="IG45" s="23"/>
      <c r="IH45" s="23"/>
      <c r="II45" s="23"/>
    </row>
    <row r="46" spans="1:243" s="22" customFormat="1" ht="78.75">
      <c r="A46" s="37">
        <v>4.05</v>
      </c>
      <c r="B46" s="38" t="s">
        <v>92</v>
      </c>
      <c r="C46" s="40"/>
      <c r="D46" s="67"/>
      <c r="E46" s="67"/>
      <c r="F46" s="67"/>
      <c r="G46" s="67"/>
      <c r="H46" s="67"/>
      <c r="I46" s="67"/>
      <c r="J46" s="67"/>
      <c r="K46" s="67"/>
      <c r="L46" s="67"/>
      <c r="M46" s="67"/>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IA46" s="22">
        <v>4.05</v>
      </c>
      <c r="IB46" s="22" t="s">
        <v>92</v>
      </c>
      <c r="IE46" s="23"/>
      <c r="IF46" s="23"/>
      <c r="IG46" s="23"/>
      <c r="IH46" s="23"/>
      <c r="II46" s="23"/>
    </row>
    <row r="47" spans="1:243" s="22" customFormat="1" ht="42.75">
      <c r="A47" s="37">
        <v>4.06</v>
      </c>
      <c r="B47" s="38" t="s">
        <v>93</v>
      </c>
      <c r="C47" s="40"/>
      <c r="D47" s="40">
        <v>4.75</v>
      </c>
      <c r="E47" s="41" t="s">
        <v>43</v>
      </c>
      <c r="F47" s="40">
        <v>817.27</v>
      </c>
      <c r="G47" s="47"/>
      <c r="H47" s="47"/>
      <c r="I47" s="48" t="s">
        <v>33</v>
      </c>
      <c r="J47" s="49">
        <f t="shared" si="0"/>
        <v>1</v>
      </c>
      <c r="K47" s="47" t="s">
        <v>34</v>
      </c>
      <c r="L47" s="47" t="s">
        <v>4</v>
      </c>
      <c r="M47" s="50"/>
      <c r="N47" s="61"/>
      <c r="O47" s="61"/>
      <c r="P47" s="62"/>
      <c r="Q47" s="61"/>
      <c r="R47" s="61"/>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3">
        <f t="shared" si="1"/>
        <v>3882.03</v>
      </c>
      <c r="BB47" s="65">
        <f t="shared" si="2"/>
        <v>3882.03</v>
      </c>
      <c r="BC47" s="64" t="str">
        <f t="shared" si="3"/>
        <v>INR  Three Thousand Eight Hundred &amp; Eighty Two  and Paise Three Only</v>
      </c>
      <c r="IA47" s="22">
        <v>4.06</v>
      </c>
      <c r="IB47" s="22" t="s">
        <v>93</v>
      </c>
      <c r="ID47" s="22">
        <v>4.75</v>
      </c>
      <c r="IE47" s="23" t="s">
        <v>43</v>
      </c>
      <c r="IF47" s="23"/>
      <c r="IG47" s="23"/>
      <c r="IH47" s="23"/>
      <c r="II47" s="23"/>
    </row>
    <row r="48" spans="1:243" s="22" customFormat="1" ht="94.5">
      <c r="A48" s="37">
        <v>4.07</v>
      </c>
      <c r="B48" s="38" t="s">
        <v>94</v>
      </c>
      <c r="C48" s="40"/>
      <c r="D48" s="40">
        <v>10</v>
      </c>
      <c r="E48" s="41" t="s">
        <v>44</v>
      </c>
      <c r="F48" s="40">
        <v>45.59</v>
      </c>
      <c r="G48" s="47"/>
      <c r="H48" s="47"/>
      <c r="I48" s="48" t="s">
        <v>33</v>
      </c>
      <c r="J48" s="49">
        <f t="shared" si="0"/>
        <v>1</v>
      </c>
      <c r="K48" s="47" t="s">
        <v>34</v>
      </c>
      <c r="L48" s="47" t="s">
        <v>4</v>
      </c>
      <c r="M48" s="50"/>
      <c r="N48" s="61"/>
      <c r="O48" s="61"/>
      <c r="P48" s="62"/>
      <c r="Q48" s="61"/>
      <c r="R48" s="61"/>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3">
        <f t="shared" si="1"/>
        <v>455.9</v>
      </c>
      <c r="BB48" s="65">
        <f t="shared" si="2"/>
        <v>455.9</v>
      </c>
      <c r="BC48" s="64" t="str">
        <f t="shared" si="3"/>
        <v>INR  Four Hundred &amp; Fifty Five  and Paise Ninety Only</v>
      </c>
      <c r="IA48" s="22">
        <v>4.07</v>
      </c>
      <c r="IB48" s="22" t="s">
        <v>94</v>
      </c>
      <c r="ID48" s="22">
        <v>10</v>
      </c>
      <c r="IE48" s="23" t="s">
        <v>44</v>
      </c>
      <c r="IF48" s="23"/>
      <c r="IG48" s="23"/>
      <c r="IH48" s="23"/>
      <c r="II48" s="23"/>
    </row>
    <row r="49" spans="1:243" s="22" customFormat="1" ht="15.75">
      <c r="A49" s="37">
        <v>5</v>
      </c>
      <c r="B49" s="38" t="s">
        <v>95</v>
      </c>
      <c r="C49" s="40"/>
      <c r="D49" s="67"/>
      <c r="E49" s="67"/>
      <c r="F49" s="67"/>
      <c r="G49" s="67"/>
      <c r="H49" s="67"/>
      <c r="I49" s="67"/>
      <c r="J49" s="67"/>
      <c r="K49" s="67"/>
      <c r="L49" s="67"/>
      <c r="M49" s="67"/>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IA49" s="22">
        <v>5</v>
      </c>
      <c r="IB49" s="22" t="s">
        <v>95</v>
      </c>
      <c r="IE49" s="23"/>
      <c r="IF49" s="23"/>
      <c r="IG49" s="23"/>
      <c r="IH49" s="23"/>
      <c r="II49" s="23"/>
    </row>
    <row r="50" spans="1:243" s="22" customFormat="1" ht="236.25">
      <c r="A50" s="37">
        <v>5.01</v>
      </c>
      <c r="B50" s="38" t="s">
        <v>96</v>
      </c>
      <c r="C50" s="40"/>
      <c r="D50" s="67"/>
      <c r="E50" s="67"/>
      <c r="F50" s="67"/>
      <c r="G50" s="67"/>
      <c r="H50" s="67"/>
      <c r="I50" s="67"/>
      <c r="J50" s="67"/>
      <c r="K50" s="67"/>
      <c r="L50" s="67"/>
      <c r="M50" s="67"/>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IA50" s="22">
        <v>5.01</v>
      </c>
      <c r="IB50" s="22" t="s">
        <v>96</v>
      </c>
      <c r="IE50" s="23"/>
      <c r="IF50" s="23"/>
      <c r="IG50" s="23"/>
      <c r="IH50" s="23"/>
      <c r="II50" s="23"/>
    </row>
    <row r="51" spans="1:243" s="22" customFormat="1" ht="15.75">
      <c r="A51" s="37">
        <v>5.02</v>
      </c>
      <c r="B51" s="38" t="s">
        <v>97</v>
      </c>
      <c r="C51" s="40"/>
      <c r="D51" s="67"/>
      <c r="E51" s="67"/>
      <c r="F51" s="67"/>
      <c r="G51" s="67"/>
      <c r="H51" s="67"/>
      <c r="I51" s="67"/>
      <c r="J51" s="67"/>
      <c r="K51" s="67"/>
      <c r="L51" s="67"/>
      <c r="M51" s="67"/>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IA51" s="22">
        <v>5.02</v>
      </c>
      <c r="IB51" s="22" t="s">
        <v>97</v>
      </c>
      <c r="IE51" s="23"/>
      <c r="IF51" s="23"/>
      <c r="IG51" s="23"/>
      <c r="IH51" s="23"/>
      <c r="II51" s="23"/>
    </row>
    <row r="52" spans="1:243" s="22" customFormat="1" ht="42.75">
      <c r="A52" s="37">
        <v>5.03</v>
      </c>
      <c r="B52" s="38" t="s">
        <v>98</v>
      </c>
      <c r="C52" s="40"/>
      <c r="D52" s="40">
        <v>5.5</v>
      </c>
      <c r="E52" s="41" t="s">
        <v>43</v>
      </c>
      <c r="F52" s="40">
        <v>3697.81</v>
      </c>
      <c r="G52" s="47"/>
      <c r="H52" s="47"/>
      <c r="I52" s="48" t="s">
        <v>33</v>
      </c>
      <c r="J52" s="49">
        <f t="shared" si="0"/>
        <v>1</v>
      </c>
      <c r="K52" s="47" t="s">
        <v>34</v>
      </c>
      <c r="L52" s="47" t="s">
        <v>4</v>
      </c>
      <c r="M52" s="50"/>
      <c r="N52" s="61"/>
      <c r="O52" s="61"/>
      <c r="P52" s="62"/>
      <c r="Q52" s="61"/>
      <c r="R52" s="61"/>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3">
        <f t="shared" si="1"/>
        <v>20337.96</v>
      </c>
      <c r="BB52" s="65">
        <f t="shared" si="2"/>
        <v>20337.96</v>
      </c>
      <c r="BC52" s="64" t="str">
        <f t="shared" si="3"/>
        <v>INR  Twenty Thousand Three Hundred &amp; Thirty Seven  and Paise Ninety Six Only</v>
      </c>
      <c r="IA52" s="22">
        <v>5.03</v>
      </c>
      <c r="IB52" s="22" t="s">
        <v>98</v>
      </c>
      <c r="ID52" s="22">
        <v>5.5</v>
      </c>
      <c r="IE52" s="23" t="s">
        <v>43</v>
      </c>
      <c r="IF52" s="23"/>
      <c r="IG52" s="23"/>
      <c r="IH52" s="23"/>
      <c r="II52" s="23"/>
    </row>
    <row r="53" spans="1:243" s="22" customFormat="1" ht="94.5">
      <c r="A53" s="37">
        <v>5.04</v>
      </c>
      <c r="B53" s="38" t="s">
        <v>99</v>
      </c>
      <c r="C53" s="40"/>
      <c r="D53" s="67"/>
      <c r="E53" s="67"/>
      <c r="F53" s="67"/>
      <c r="G53" s="67"/>
      <c r="H53" s="67"/>
      <c r="I53" s="67"/>
      <c r="J53" s="67"/>
      <c r="K53" s="67"/>
      <c r="L53" s="67"/>
      <c r="M53" s="67"/>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IA53" s="22">
        <v>5.04</v>
      </c>
      <c r="IB53" s="22" t="s">
        <v>99</v>
      </c>
      <c r="IE53" s="23"/>
      <c r="IF53" s="23"/>
      <c r="IG53" s="23"/>
      <c r="IH53" s="23"/>
      <c r="II53" s="23"/>
    </row>
    <row r="54" spans="1:243" s="22" customFormat="1" ht="28.5">
      <c r="A54" s="37">
        <v>5.05</v>
      </c>
      <c r="B54" s="38" t="s">
        <v>100</v>
      </c>
      <c r="C54" s="40"/>
      <c r="D54" s="40">
        <v>10</v>
      </c>
      <c r="E54" s="41" t="s">
        <v>44</v>
      </c>
      <c r="F54" s="40">
        <v>329.9</v>
      </c>
      <c r="G54" s="47"/>
      <c r="H54" s="47"/>
      <c r="I54" s="48" t="s">
        <v>33</v>
      </c>
      <c r="J54" s="49">
        <f t="shared" si="0"/>
        <v>1</v>
      </c>
      <c r="K54" s="47" t="s">
        <v>34</v>
      </c>
      <c r="L54" s="47" t="s">
        <v>4</v>
      </c>
      <c r="M54" s="50"/>
      <c r="N54" s="61"/>
      <c r="O54" s="61"/>
      <c r="P54" s="62"/>
      <c r="Q54" s="61"/>
      <c r="R54" s="61"/>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3">
        <f t="shared" si="1"/>
        <v>3299</v>
      </c>
      <c r="BB54" s="65">
        <f t="shared" si="2"/>
        <v>3299</v>
      </c>
      <c r="BC54" s="64" t="str">
        <f t="shared" si="3"/>
        <v>INR  Three Thousand Two Hundred &amp; Ninety Nine  Only</v>
      </c>
      <c r="IA54" s="22">
        <v>5.05</v>
      </c>
      <c r="IB54" s="22" t="s">
        <v>100</v>
      </c>
      <c r="ID54" s="22">
        <v>10</v>
      </c>
      <c r="IE54" s="23" t="s">
        <v>44</v>
      </c>
      <c r="IF54" s="23"/>
      <c r="IG54" s="23"/>
      <c r="IH54" s="23"/>
      <c r="II54" s="23"/>
    </row>
    <row r="55" spans="1:243" s="22" customFormat="1" ht="141.75">
      <c r="A55" s="37">
        <v>5.06</v>
      </c>
      <c r="B55" s="38" t="s">
        <v>101</v>
      </c>
      <c r="C55" s="40"/>
      <c r="D55" s="40">
        <v>1</v>
      </c>
      <c r="E55" s="41" t="s">
        <v>48</v>
      </c>
      <c r="F55" s="40">
        <v>644.06</v>
      </c>
      <c r="G55" s="47"/>
      <c r="H55" s="47"/>
      <c r="I55" s="48" t="s">
        <v>33</v>
      </c>
      <c r="J55" s="49">
        <f t="shared" si="0"/>
        <v>1</v>
      </c>
      <c r="K55" s="47" t="s">
        <v>34</v>
      </c>
      <c r="L55" s="47" t="s">
        <v>4</v>
      </c>
      <c r="M55" s="50"/>
      <c r="N55" s="61"/>
      <c r="O55" s="61"/>
      <c r="P55" s="62"/>
      <c r="Q55" s="61"/>
      <c r="R55" s="61"/>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3">
        <f t="shared" si="1"/>
        <v>644.06</v>
      </c>
      <c r="BB55" s="65">
        <f t="shared" si="2"/>
        <v>644.06</v>
      </c>
      <c r="BC55" s="64" t="str">
        <f t="shared" si="3"/>
        <v>INR  Six Hundred &amp; Forty Four  and Paise Six Only</v>
      </c>
      <c r="IA55" s="22">
        <v>5.06</v>
      </c>
      <c r="IB55" s="22" t="s">
        <v>101</v>
      </c>
      <c r="ID55" s="22">
        <v>1</v>
      </c>
      <c r="IE55" s="23" t="s">
        <v>48</v>
      </c>
      <c r="IF55" s="23"/>
      <c r="IG55" s="23"/>
      <c r="IH55" s="23"/>
      <c r="II55" s="23"/>
    </row>
    <row r="56" spans="1:243" s="22" customFormat="1" ht="236.25">
      <c r="A56" s="37">
        <v>5.07</v>
      </c>
      <c r="B56" s="38" t="s">
        <v>102</v>
      </c>
      <c r="C56" s="40"/>
      <c r="D56" s="40">
        <v>60</v>
      </c>
      <c r="E56" s="41" t="s">
        <v>43</v>
      </c>
      <c r="F56" s="40">
        <v>903.38</v>
      </c>
      <c r="G56" s="47"/>
      <c r="H56" s="47"/>
      <c r="I56" s="48" t="s">
        <v>33</v>
      </c>
      <c r="J56" s="49">
        <f t="shared" si="0"/>
        <v>1</v>
      </c>
      <c r="K56" s="47" t="s">
        <v>34</v>
      </c>
      <c r="L56" s="47" t="s">
        <v>4</v>
      </c>
      <c r="M56" s="50"/>
      <c r="N56" s="61"/>
      <c r="O56" s="61"/>
      <c r="P56" s="62"/>
      <c r="Q56" s="61"/>
      <c r="R56" s="61"/>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3">
        <f t="shared" si="1"/>
        <v>54202.8</v>
      </c>
      <c r="BB56" s="65">
        <f t="shared" si="2"/>
        <v>54202.8</v>
      </c>
      <c r="BC56" s="64" t="str">
        <f t="shared" si="3"/>
        <v>INR  Fifty Four Thousand Two Hundred &amp; Two  and Paise Eighty Only</v>
      </c>
      <c r="IA56" s="22">
        <v>5.07</v>
      </c>
      <c r="IB56" s="22" t="s">
        <v>102</v>
      </c>
      <c r="ID56" s="22">
        <v>60</v>
      </c>
      <c r="IE56" s="23" t="s">
        <v>43</v>
      </c>
      <c r="IF56" s="23"/>
      <c r="IG56" s="23"/>
      <c r="IH56" s="23"/>
      <c r="II56" s="23"/>
    </row>
    <row r="57" spans="1:243" s="22" customFormat="1" ht="15.75">
      <c r="A57" s="37">
        <v>6</v>
      </c>
      <c r="B57" s="38" t="s">
        <v>103</v>
      </c>
      <c r="C57" s="40"/>
      <c r="D57" s="67"/>
      <c r="E57" s="67"/>
      <c r="F57" s="67"/>
      <c r="G57" s="67"/>
      <c r="H57" s="67"/>
      <c r="I57" s="67"/>
      <c r="J57" s="67"/>
      <c r="K57" s="67"/>
      <c r="L57" s="67"/>
      <c r="M57" s="67"/>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IA57" s="22">
        <v>6</v>
      </c>
      <c r="IB57" s="22" t="s">
        <v>103</v>
      </c>
      <c r="IE57" s="23"/>
      <c r="IF57" s="23"/>
      <c r="IG57" s="23"/>
      <c r="IH57" s="23"/>
      <c r="II57" s="23"/>
    </row>
    <row r="58" spans="1:243" s="22" customFormat="1" ht="126">
      <c r="A58" s="37">
        <v>6.01</v>
      </c>
      <c r="B58" s="38" t="s">
        <v>104</v>
      </c>
      <c r="C58" s="40"/>
      <c r="D58" s="67"/>
      <c r="E58" s="67"/>
      <c r="F58" s="67"/>
      <c r="G58" s="67"/>
      <c r="H58" s="67"/>
      <c r="I58" s="67"/>
      <c r="J58" s="67"/>
      <c r="K58" s="67"/>
      <c r="L58" s="67"/>
      <c r="M58" s="67"/>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IA58" s="22">
        <v>6.01</v>
      </c>
      <c r="IB58" s="22" t="s">
        <v>104</v>
      </c>
      <c r="IE58" s="23"/>
      <c r="IF58" s="23"/>
      <c r="IG58" s="23"/>
      <c r="IH58" s="23"/>
      <c r="II58" s="23"/>
    </row>
    <row r="59" spans="1:243" s="22" customFormat="1" ht="42.75">
      <c r="A59" s="37">
        <v>6.02</v>
      </c>
      <c r="B59" s="38" t="s">
        <v>105</v>
      </c>
      <c r="C59" s="40"/>
      <c r="D59" s="40">
        <v>0.31</v>
      </c>
      <c r="E59" s="41" t="s">
        <v>46</v>
      </c>
      <c r="F59" s="39">
        <v>92351.78</v>
      </c>
      <c r="G59" s="47"/>
      <c r="H59" s="47"/>
      <c r="I59" s="48" t="s">
        <v>33</v>
      </c>
      <c r="J59" s="49">
        <f t="shared" si="0"/>
        <v>1</v>
      </c>
      <c r="K59" s="47" t="s">
        <v>34</v>
      </c>
      <c r="L59" s="47" t="s">
        <v>4</v>
      </c>
      <c r="M59" s="50"/>
      <c r="N59" s="61"/>
      <c r="O59" s="61"/>
      <c r="P59" s="62"/>
      <c r="Q59" s="61"/>
      <c r="R59" s="61"/>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3">
        <f t="shared" si="1"/>
        <v>28629.05</v>
      </c>
      <c r="BB59" s="65">
        <f t="shared" si="2"/>
        <v>28629.05</v>
      </c>
      <c r="BC59" s="64" t="str">
        <f t="shared" si="3"/>
        <v>INR  Twenty Eight Thousand Six Hundred &amp; Twenty Nine  and Paise Five Only</v>
      </c>
      <c r="IA59" s="22">
        <v>6.02</v>
      </c>
      <c r="IB59" s="22" t="s">
        <v>105</v>
      </c>
      <c r="ID59" s="22">
        <v>0.31</v>
      </c>
      <c r="IE59" s="23" t="s">
        <v>46</v>
      </c>
      <c r="IF59" s="23"/>
      <c r="IG59" s="23"/>
      <c r="IH59" s="23"/>
      <c r="II59" s="23"/>
    </row>
    <row r="60" spans="1:243" s="22" customFormat="1" ht="94.5">
      <c r="A60" s="37">
        <v>6.03</v>
      </c>
      <c r="B60" s="38" t="s">
        <v>106</v>
      </c>
      <c r="C60" s="40"/>
      <c r="D60" s="67"/>
      <c r="E60" s="67"/>
      <c r="F60" s="67"/>
      <c r="G60" s="67"/>
      <c r="H60" s="67"/>
      <c r="I60" s="67"/>
      <c r="J60" s="67"/>
      <c r="K60" s="67"/>
      <c r="L60" s="67"/>
      <c r="M60" s="67"/>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IA60" s="22">
        <v>6.03</v>
      </c>
      <c r="IB60" s="22" t="s">
        <v>106</v>
      </c>
      <c r="IE60" s="23"/>
      <c r="IF60" s="23"/>
      <c r="IG60" s="23"/>
      <c r="IH60" s="23"/>
      <c r="II60" s="23"/>
    </row>
    <row r="61" spans="1:243" s="22" customFormat="1" ht="15.75">
      <c r="A61" s="37">
        <v>6.04</v>
      </c>
      <c r="B61" s="38" t="s">
        <v>107</v>
      </c>
      <c r="C61" s="40"/>
      <c r="D61" s="67"/>
      <c r="E61" s="67"/>
      <c r="F61" s="67"/>
      <c r="G61" s="67"/>
      <c r="H61" s="67"/>
      <c r="I61" s="67"/>
      <c r="J61" s="67"/>
      <c r="K61" s="67"/>
      <c r="L61" s="67"/>
      <c r="M61" s="67"/>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IA61" s="22">
        <v>6.04</v>
      </c>
      <c r="IB61" s="22" t="s">
        <v>107</v>
      </c>
      <c r="IE61" s="23"/>
      <c r="IF61" s="23"/>
      <c r="IG61" s="23"/>
      <c r="IH61" s="23"/>
      <c r="II61" s="23"/>
    </row>
    <row r="62" spans="1:243" s="22" customFormat="1" ht="42.75">
      <c r="A62" s="37">
        <v>6.05</v>
      </c>
      <c r="B62" s="38" t="s">
        <v>108</v>
      </c>
      <c r="C62" s="40"/>
      <c r="D62" s="40">
        <v>3.4</v>
      </c>
      <c r="E62" s="41" t="s">
        <v>43</v>
      </c>
      <c r="F62" s="39">
        <v>3817.4</v>
      </c>
      <c r="G62" s="47"/>
      <c r="H62" s="47"/>
      <c r="I62" s="48" t="s">
        <v>33</v>
      </c>
      <c r="J62" s="49">
        <f t="shared" si="0"/>
        <v>1</v>
      </c>
      <c r="K62" s="47" t="s">
        <v>34</v>
      </c>
      <c r="L62" s="47" t="s">
        <v>4</v>
      </c>
      <c r="M62" s="50"/>
      <c r="N62" s="61"/>
      <c r="O62" s="61"/>
      <c r="P62" s="62"/>
      <c r="Q62" s="61"/>
      <c r="R62" s="61"/>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3">
        <f t="shared" si="1"/>
        <v>12979.16</v>
      </c>
      <c r="BB62" s="65">
        <f t="shared" si="2"/>
        <v>12979.16</v>
      </c>
      <c r="BC62" s="64" t="str">
        <f t="shared" si="3"/>
        <v>INR  Twelve Thousand Nine Hundred &amp; Seventy Nine  and Paise Sixteen Only</v>
      </c>
      <c r="IA62" s="22">
        <v>6.05</v>
      </c>
      <c r="IB62" s="22" t="s">
        <v>108</v>
      </c>
      <c r="ID62" s="22">
        <v>3.4</v>
      </c>
      <c r="IE62" s="23" t="s">
        <v>43</v>
      </c>
      <c r="IF62" s="23"/>
      <c r="IG62" s="23"/>
      <c r="IH62" s="23"/>
      <c r="II62" s="23"/>
    </row>
    <row r="63" spans="1:243" s="22" customFormat="1" ht="126">
      <c r="A63" s="37">
        <v>6.06</v>
      </c>
      <c r="B63" s="38" t="s">
        <v>109</v>
      </c>
      <c r="C63" s="40"/>
      <c r="D63" s="40">
        <v>6</v>
      </c>
      <c r="E63" s="41" t="s">
        <v>48</v>
      </c>
      <c r="F63" s="40">
        <v>157.12</v>
      </c>
      <c r="G63" s="47"/>
      <c r="H63" s="47"/>
      <c r="I63" s="48" t="s">
        <v>33</v>
      </c>
      <c r="J63" s="49">
        <f t="shared" si="0"/>
        <v>1</v>
      </c>
      <c r="K63" s="47" t="s">
        <v>34</v>
      </c>
      <c r="L63" s="47" t="s">
        <v>4</v>
      </c>
      <c r="M63" s="50"/>
      <c r="N63" s="61"/>
      <c r="O63" s="61"/>
      <c r="P63" s="62"/>
      <c r="Q63" s="61"/>
      <c r="R63" s="61"/>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3">
        <f t="shared" si="1"/>
        <v>942.72</v>
      </c>
      <c r="BB63" s="65">
        <f t="shared" si="2"/>
        <v>942.72</v>
      </c>
      <c r="BC63" s="64" t="str">
        <f t="shared" si="3"/>
        <v>INR  Nine Hundred &amp; Forty Two  and Paise Seventy Two Only</v>
      </c>
      <c r="IA63" s="22">
        <v>6.06</v>
      </c>
      <c r="IB63" s="22" t="s">
        <v>109</v>
      </c>
      <c r="ID63" s="22">
        <v>6</v>
      </c>
      <c r="IE63" s="23" t="s">
        <v>48</v>
      </c>
      <c r="IF63" s="23"/>
      <c r="IG63" s="23"/>
      <c r="IH63" s="23"/>
      <c r="II63" s="23"/>
    </row>
    <row r="64" spans="1:243" s="22" customFormat="1" ht="47.25">
      <c r="A64" s="37">
        <v>6.07</v>
      </c>
      <c r="B64" s="38" t="s">
        <v>110</v>
      </c>
      <c r="C64" s="40"/>
      <c r="D64" s="67"/>
      <c r="E64" s="67"/>
      <c r="F64" s="67"/>
      <c r="G64" s="67"/>
      <c r="H64" s="67"/>
      <c r="I64" s="67"/>
      <c r="J64" s="67"/>
      <c r="K64" s="67"/>
      <c r="L64" s="67"/>
      <c r="M64" s="67"/>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IA64" s="22">
        <v>6.07</v>
      </c>
      <c r="IB64" s="22" t="s">
        <v>110</v>
      </c>
      <c r="IE64" s="23"/>
      <c r="IF64" s="23"/>
      <c r="IG64" s="23"/>
      <c r="IH64" s="23"/>
      <c r="II64" s="23"/>
    </row>
    <row r="65" spans="1:243" s="22" customFormat="1" ht="28.5">
      <c r="A65" s="37">
        <v>6.08</v>
      </c>
      <c r="B65" s="38" t="s">
        <v>111</v>
      </c>
      <c r="C65" s="40"/>
      <c r="D65" s="40">
        <v>4</v>
      </c>
      <c r="E65" s="41" t="s">
        <v>48</v>
      </c>
      <c r="F65" s="40">
        <v>149.06</v>
      </c>
      <c r="G65" s="47"/>
      <c r="H65" s="47"/>
      <c r="I65" s="48" t="s">
        <v>33</v>
      </c>
      <c r="J65" s="49">
        <f t="shared" si="0"/>
        <v>1</v>
      </c>
      <c r="K65" s="47" t="s">
        <v>34</v>
      </c>
      <c r="L65" s="47" t="s">
        <v>4</v>
      </c>
      <c r="M65" s="50"/>
      <c r="N65" s="61"/>
      <c r="O65" s="61"/>
      <c r="P65" s="62"/>
      <c r="Q65" s="61"/>
      <c r="R65" s="61"/>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3">
        <f t="shared" si="1"/>
        <v>596.24</v>
      </c>
      <c r="BB65" s="65">
        <f t="shared" si="2"/>
        <v>596.24</v>
      </c>
      <c r="BC65" s="64" t="str">
        <f t="shared" si="3"/>
        <v>INR  Five Hundred &amp; Ninety Six  and Paise Twenty Four Only</v>
      </c>
      <c r="IA65" s="22">
        <v>6.08</v>
      </c>
      <c r="IB65" s="22" t="s">
        <v>111</v>
      </c>
      <c r="ID65" s="22">
        <v>4</v>
      </c>
      <c r="IE65" s="23" t="s">
        <v>48</v>
      </c>
      <c r="IF65" s="23"/>
      <c r="IG65" s="23"/>
      <c r="IH65" s="23"/>
      <c r="II65" s="23"/>
    </row>
    <row r="66" spans="1:243" s="22" customFormat="1" ht="63">
      <c r="A66" s="37">
        <v>6.09</v>
      </c>
      <c r="B66" s="38" t="s">
        <v>112</v>
      </c>
      <c r="C66" s="40"/>
      <c r="D66" s="67"/>
      <c r="E66" s="67"/>
      <c r="F66" s="67"/>
      <c r="G66" s="67"/>
      <c r="H66" s="67"/>
      <c r="I66" s="67"/>
      <c r="J66" s="67"/>
      <c r="K66" s="67"/>
      <c r="L66" s="67"/>
      <c r="M66" s="67"/>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IA66" s="22">
        <v>6.09</v>
      </c>
      <c r="IB66" s="22" t="s">
        <v>112</v>
      </c>
      <c r="IE66" s="23"/>
      <c r="IF66" s="23"/>
      <c r="IG66" s="23"/>
      <c r="IH66" s="23"/>
      <c r="II66" s="23"/>
    </row>
    <row r="67" spans="1:243" s="22" customFormat="1" ht="28.5">
      <c r="A67" s="66">
        <v>6.1</v>
      </c>
      <c r="B67" s="38" t="s">
        <v>113</v>
      </c>
      <c r="C67" s="40"/>
      <c r="D67" s="40">
        <v>8</v>
      </c>
      <c r="E67" s="41" t="s">
        <v>48</v>
      </c>
      <c r="F67" s="40">
        <v>53.09</v>
      </c>
      <c r="G67" s="47"/>
      <c r="H67" s="47"/>
      <c r="I67" s="48" t="s">
        <v>33</v>
      </c>
      <c r="J67" s="49">
        <f t="shared" si="0"/>
        <v>1</v>
      </c>
      <c r="K67" s="47" t="s">
        <v>34</v>
      </c>
      <c r="L67" s="47" t="s">
        <v>4</v>
      </c>
      <c r="M67" s="50"/>
      <c r="N67" s="61"/>
      <c r="O67" s="61"/>
      <c r="P67" s="62"/>
      <c r="Q67" s="61"/>
      <c r="R67" s="61"/>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3">
        <f t="shared" si="1"/>
        <v>424.72</v>
      </c>
      <c r="BB67" s="65">
        <f t="shared" si="2"/>
        <v>424.72</v>
      </c>
      <c r="BC67" s="64" t="str">
        <f t="shared" si="3"/>
        <v>INR  Four Hundred &amp; Twenty Four  and Paise Seventy Two Only</v>
      </c>
      <c r="IA67" s="22">
        <v>6.1</v>
      </c>
      <c r="IB67" s="22" t="s">
        <v>113</v>
      </c>
      <c r="ID67" s="22">
        <v>8</v>
      </c>
      <c r="IE67" s="23" t="s">
        <v>48</v>
      </c>
      <c r="IF67" s="23"/>
      <c r="IG67" s="23"/>
      <c r="IH67" s="23"/>
      <c r="II67" s="23"/>
    </row>
    <row r="68" spans="1:243" s="22" customFormat="1" ht="63">
      <c r="A68" s="37">
        <v>6.11</v>
      </c>
      <c r="B68" s="38" t="s">
        <v>114</v>
      </c>
      <c r="C68" s="40"/>
      <c r="D68" s="67"/>
      <c r="E68" s="67"/>
      <c r="F68" s="67"/>
      <c r="G68" s="67"/>
      <c r="H68" s="67"/>
      <c r="I68" s="67"/>
      <c r="J68" s="67"/>
      <c r="K68" s="67"/>
      <c r="L68" s="67"/>
      <c r="M68" s="67"/>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IA68" s="22">
        <v>6.11</v>
      </c>
      <c r="IB68" s="22" t="s">
        <v>114</v>
      </c>
      <c r="IE68" s="23"/>
      <c r="IF68" s="23"/>
      <c r="IG68" s="23"/>
      <c r="IH68" s="23"/>
      <c r="II68" s="23"/>
    </row>
    <row r="69" spans="1:243" s="22" customFormat="1" ht="28.5">
      <c r="A69" s="37">
        <v>6.12</v>
      </c>
      <c r="B69" s="38" t="s">
        <v>115</v>
      </c>
      <c r="C69" s="40"/>
      <c r="D69" s="40">
        <v>8</v>
      </c>
      <c r="E69" s="41" t="s">
        <v>48</v>
      </c>
      <c r="F69" s="40">
        <v>30.56</v>
      </c>
      <c r="G69" s="47"/>
      <c r="H69" s="47"/>
      <c r="I69" s="48" t="s">
        <v>33</v>
      </c>
      <c r="J69" s="49">
        <f t="shared" si="0"/>
        <v>1</v>
      </c>
      <c r="K69" s="47" t="s">
        <v>34</v>
      </c>
      <c r="L69" s="47" t="s">
        <v>4</v>
      </c>
      <c r="M69" s="50"/>
      <c r="N69" s="61"/>
      <c r="O69" s="61"/>
      <c r="P69" s="62"/>
      <c r="Q69" s="61"/>
      <c r="R69" s="61"/>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3">
        <f t="shared" si="1"/>
        <v>244.48</v>
      </c>
      <c r="BB69" s="65">
        <f t="shared" si="2"/>
        <v>244.48</v>
      </c>
      <c r="BC69" s="64" t="str">
        <f t="shared" si="3"/>
        <v>INR  Two Hundred &amp; Forty Four  and Paise Forty Eight Only</v>
      </c>
      <c r="IA69" s="22">
        <v>6.12</v>
      </c>
      <c r="IB69" s="22" t="s">
        <v>115</v>
      </c>
      <c r="ID69" s="22">
        <v>8</v>
      </c>
      <c r="IE69" s="23" t="s">
        <v>48</v>
      </c>
      <c r="IF69" s="23"/>
      <c r="IG69" s="23"/>
      <c r="IH69" s="23"/>
      <c r="II69" s="23"/>
    </row>
    <row r="70" spans="1:243" s="22" customFormat="1" ht="94.5">
      <c r="A70" s="37">
        <v>6.13</v>
      </c>
      <c r="B70" s="38" t="s">
        <v>116</v>
      </c>
      <c r="C70" s="40"/>
      <c r="D70" s="67"/>
      <c r="E70" s="67"/>
      <c r="F70" s="67"/>
      <c r="G70" s="67"/>
      <c r="H70" s="67"/>
      <c r="I70" s="67"/>
      <c r="J70" s="67"/>
      <c r="K70" s="67"/>
      <c r="L70" s="67"/>
      <c r="M70" s="67"/>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IA70" s="22">
        <v>6.13</v>
      </c>
      <c r="IB70" s="22" t="s">
        <v>116</v>
      </c>
      <c r="IE70" s="23"/>
      <c r="IF70" s="23"/>
      <c r="IG70" s="23"/>
      <c r="IH70" s="23"/>
      <c r="II70" s="23"/>
    </row>
    <row r="71" spans="1:243" s="22" customFormat="1" ht="28.5">
      <c r="A71" s="37">
        <v>6.14</v>
      </c>
      <c r="B71" s="38" t="s">
        <v>111</v>
      </c>
      <c r="C71" s="40"/>
      <c r="D71" s="40">
        <v>4</v>
      </c>
      <c r="E71" s="41" t="s">
        <v>48</v>
      </c>
      <c r="F71" s="40">
        <v>203.16</v>
      </c>
      <c r="G71" s="47"/>
      <c r="H71" s="47"/>
      <c r="I71" s="48" t="s">
        <v>33</v>
      </c>
      <c r="J71" s="49">
        <f t="shared" si="0"/>
        <v>1</v>
      </c>
      <c r="K71" s="47" t="s">
        <v>34</v>
      </c>
      <c r="L71" s="47" t="s">
        <v>4</v>
      </c>
      <c r="M71" s="50"/>
      <c r="N71" s="61"/>
      <c r="O71" s="61"/>
      <c r="P71" s="62"/>
      <c r="Q71" s="61"/>
      <c r="R71" s="61"/>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3">
        <f t="shared" si="1"/>
        <v>812.64</v>
      </c>
      <c r="BB71" s="65">
        <f t="shared" si="2"/>
        <v>812.64</v>
      </c>
      <c r="BC71" s="64" t="str">
        <f t="shared" si="3"/>
        <v>INR  Eight Hundred &amp; Twelve  and Paise Sixty Four Only</v>
      </c>
      <c r="IA71" s="22">
        <v>6.14</v>
      </c>
      <c r="IB71" s="22" t="s">
        <v>111</v>
      </c>
      <c r="ID71" s="22">
        <v>4</v>
      </c>
      <c r="IE71" s="23" t="s">
        <v>48</v>
      </c>
      <c r="IF71" s="23"/>
      <c r="IG71" s="23"/>
      <c r="IH71" s="23"/>
      <c r="II71" s="23"/>
    </row>
    <row r="72" spans="1:243" s="22" customFormat="1" ht="94.5">
      <c r="A72" s="37">
        <v>6.15</v>
      </c>
      <c r="B72" s="38" t="s">
        <v>117</v>
      </c>
      <c r="C72" s="40"/>
      <c r="D72" s="67"/>
      <c r="E72" s="67"/>
      <c r="F72" s="67"/>
      <c r="G72" s="67"/>
      <c r="H72" s="67"/>
      <c r="I72" s="67"/>
      <c r="J72" s="67"/>
      <c r="K72" s="67"/>
      <c r="L72" s="67"/>
      <c r="M72" s="67"/>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IA72" s="22">
        <v>6.15</v>
      </c>
      <c r="IB72" s="22" t="s">
        <v>117</v>
      </c>
      <c r="IE72" s="23"/>
      <c r="IF72" s="23"/>
      <c r="IG72" s="23"/>
      <c r="IH72" s="23"/>
      <c r="II72" s="23"/>
    </row>
    <row r="73" spans="1:243" s="22" customFormat="1" ht="28.5">
      <c r="A73" s="37">
        <v>6.16</v>
      </c>
      <c r="B73" s="38" t="s">
        <v>113</v>
      </c>
      <c r="C73" s="40"/>
      <c r="D73" s="40">
        <v>8</v>
      </c>
      <c r="E73" s="41" t="s">
        <v>48</v>
      </c>
      <c r="F73" s="40">
        <v>78.91</v>
      </c>
      <c r="G73" s="47"/>
      <c r="H73" s="47"/>
      <c r="I73" s="48" t="s">
        <v>33</v>
      </c>
      <c r="J73" s="49">
        <f t="shared" si="0"/>
        <v>1</v>
      </c>
      <c r="K73" s="47" t="s">
        <v>34</v>
      </c>
      <c r="L73" s="47" t="s">
        <v>4</v>
      </c>
      <c r="M73" s="50"/>
      <c r="N73" s="61"/>
      <c r="O73" s="61"/>
      <c r="P73" s="62"/>
      <c r="Q73" s="61"/>
      <c r="R73" s="61"/>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3">
        <f t="shared" si="1"/>
        <v>631.28</v>
      </c>
      <c r="BB73" s="65">
        <f t="shared" si="2"/>
        <v>631.28</v>
      </c>
      <c r="BC73" s="64" t="str">
        <f t="shared" si="3"/>
        <v>INR  Six Hundred &amp; Thirty One  and Paise Twenty Eight Only</v>
      </c>
      <c r="IA73" s="22">
        <v>6.16</v>
      </c>
      <c r="IB73" s="22" t="s">
        <v>113</v>
      </c>
      <c r="ID73" s="22">
        <v>8</v>
      </c>
      <c r="IE73" s="23" t="s">
        <v>48</v>
      </c>
      <c r="IF73" s="23"/>
      <c r="IG73" s="23"/>
      <c r="IH73" s="23"/>
      <c r="II73" s="23"/>
    </row>
    <row r="74" spans="1:243" s="22" customFormat="1" ht="42.75">
      <c r="A74" s="37">
        <v>6.17</v>
      </c>
      <c r="B74" s="38" t="s">
        <v>118</v>
      </c>
      <c r="C74" s="40"/>
      <c r="D74" s="40">
        <v>44</v>
      </c>
      <c r="E74" s="41" t="s">
        <v>48</v>
      </c>
      <c r="F74" s="40">
        <v>65.76</v>
      </c>
      <c r="G74" s="47"/>
      <c r="H74" s="47"/>
      <c r="I74" s="48" t="s">
        <v>33</v>
      </c>
      <c r="J74" s="49">
        <f t="shared" si="0"/>
        <v>1</v>
      </c>
      <c r="K74" s="47" t="s">
        <v>34</v>
      </c>
      <c r="L74" s="47" t="s">
        <v>4</v>
      </c>
      <c r="M74" s="50"/>
      <c r="N74" s="61"/>
      <c r="O74" s="61"/>
      <c r="P74" s="62"/>
      <c r="Q74" s="61"/>
      <c r="R74" s="61"/>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3">
        <f t="shared" si="1"/>
        <v>2893.44</v>
      </c>
      <c r="BB74" s="65">
        <f t="shared" si="2"/>
        <v>2893.44</v>
      </c>
      <c r="BC74" s="64" t="str">
        <f t="shared" si="3"/>
        <v>INR  Two Thousand Eight Hundred &amp; Ninety Three  and Paise Forty Four Only</v>
      </c>
      <c r="IA74" s="22">
        <v>6.17</v>
      </c>
      <c r="IB74" s="22" t="s">
        <v>118</v>
      </c>
      <c r="ID74" s="22">
        <v>44</v>
      </c>
      <c r="IE74" s="23" t="s">
        <v>48</v>
      </c>
      <c r="IF74" s="23"/>
      <c r="IG74" s="23"/>
      <c r="IH74" s="23"/>
      <c r="II74" s="23"/>
    </row>
    <row r="75" spans="1:243" s="22" customFormat="1" ht="28.5">
      <c r="A75" s="37">
        <v>6.18</v>
      </c>
      <c r="B75" s="38" t="s">
        <v>119</v>
      </c>
      <c r="C75" s="40"/>
      <c r="D75" s="40">
        <v>4</v>
      </c>
      <c r="E75" s="41" t="s">
        <v>48</v>
      </c>
      <c r="F75" s="40">
        <v>50.99</v>
      </c>
      <c r="G75" s="47"/>
      <c r="H75" s="47"/>
      <c r="I75" s="48" t="s">
        <v>33</v>
      </c>
      <c r="J75" s="49">
        <f t="shared" si="0"/>
        <v>1</v>
      </c>
      <c r="K75" s="47" t="s">
        <v>34</v>
      </c>
      <c r="L75" s="47" t="s">
        <v>4</v>
      </c>
      <c r="M75" s="50"/>
      <c r="N75" s="61"/>
      <c r="O75" s="61"/>
      <c r="P75" s="62"/>
      <c r="Q75" s="61"/>
      <c r="R75" s="61"/>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3">
        <f t="shared" si="1"/>
        <v>203.96</v>
      </c>
      <c r="BB75" s="65">
        <f t="shared" si="2"/>
        <v>203.96</v>
      </c>
      <c r="BC75" s="64" t="str">
        <f t="shared" si="3"/>
        <v>INR  Two Hundred &amp; Three  and Paise Ninety Six Only</v>
      </c>
      <c r="IA75" s="22">
        <v>6.18</v>
      </c>
      <c r="IB75" s="22" t="s">
        <v>119</v>
      </c>
      <c r="ID75" s="22">
        <v>4</v>
      </c>
      <c r="IE75" s="23" t="s">
        <v>48</v>
      </c>
      <c r="IF75" s="23"/>
      <c r="IG75" s="23"/>
      <c r="IH75" s="23"/>
      <c r="II75" s="23"/>
    </row>
    <row r="76" spans="1:243" s="22" customFormat="1" ht="94.5">
      <c r="A76" s="37">
        <v>6.19</v>
      </c>
      <c r="B76" s="38" t="s">
        <v>120</v>
      </c>
      <c r="C76" s="40"/>
      <c r="D76" s="67"/>
      <c r="E76" s="67"/>
      <c r="F76" s="67"/>
      <c r="G76" s="67"/>
      <c r="H76" s="67"/>
      <c r="I76" s="67"/>
      <c r="J76" s="67"/>
      <c r="K76" s="67"/>
      <c r="L76" s="67"/>
      <c r="M76" s="67"/>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IA76" s="22">
        <v>6.19</v>
      </c>
      <c r="IB76" s="22" t="s">
        <v>120</v>
      </c>
      <c r="IE76" s="23"/>
      <c r="IF76" s="23"/>
      <c r="IG76" s="23"/>
      <c r="IH76" s="23"/>
      <c r="II76" s="23"/>
    </row>
    <row r="77" spans="1:243" s="22" customFormat="1" ht="28.5">
      <c r="A77" s="66">
        <v>6.2</v>
      </c>
      <c r="B77" s="38" t="s">
        <v>115</v>
      </c>
      <c r="C77" s="40"/>
      <c r="D77" s="40">
        <v>8</v>
      </c>
      <c r="E77" s="41" t="s">
        <v>48</v>
      </c>
      <c r="F77" s="40">
        <v>52.3</v>
      </c>
      <c r="G77" s="47"/>
      <c r="H77" s="47"/>
      <c r="I77" s="48" t="s">
        <v>33</v>
      </c>
      <c r="J77" s="49">
        <f t="shared" si="0"/>
        <v>1</v>
      </c>
      <c r="K77" s="47" t="s">
        <v>34</v>
      </c>
      <c r="L77" s="47" t="s">
        <v>4</v>
      </c>
      <c r="M77" s="50"/>
      <c r="N77" s="61"/>
      <c r="O77" s="61"/>
      <c r="P77" s="62"/>
      <c r="Q77" s="61"/>
      <c r="R77" s="61"/>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3">
        <f t="shared" si="1"/>
        <v>418.4</v>
      </c>
      <c r="BB77" s="65">
        <f t="shared" si="2"/>
        <v>418.4</v>
      </c>
      <c r="BC77" s="64" t="str">
        <f t="shared" si="3"/>
        <v>INR  Four Hundred &amp; Eighteen  and Paise Forty Only</v>
      </c>
      <c r="IA77" s="22">
        <v>6.2</v>
      </c>
      <c r="IB77" s="22" t="s">
        <v>115</v>
      </c>
      <c r="ID77" s="22">
        <v>8</v>
      </c>
      <c r="IE77" s="23" t="s">
        <v>48</v>
      </c>
      <c r="IF77" s="23"/>
      <c r="IG77" s="23"/>
      <c r="IH77" s="23"/>
      <c r="II77" s="23"/>
    </row>
    <row r="78" spans="1:243" s="22" customFormat="1" ht="42.75">
      <c r="A78" s="37">
        <v>6.21</v>
      </c>
      <c r="B78" s="38" t="s">
        <v>121</v>
      </c>
      <c r="C78" s="40"/>
      <c r="D78" s="40">
        <v>36</v>
      </c>
      <c r="E78" s="41" t="s">
        <v>48</v>
      </c>
      <c r="F78" s="40">
        <v>46.34</v>
      </c>
      <c r="G78" s="47"/>
      <c r="H78" s="47"/>
      <c r="I78" s="48" t="s">
        <v>33</v>
      </c>
      <c r="J78" s="49">
        <f t="shared" si="0"/>
        <v>1</v>
      </c>
      <c r="K78" s="47" t="s">
        <v>34</v>
      </c>
      <c r="L78" s="47" t="s">
        <v>4</v>
      </c>
      <c r="M78" s="50"/>
      <c r="N78" s="61"/>
      <c r="O78" s="61"/>
      <c r="P78" s="62"/>
      <c r="Q78" s="61"/>
      <c r="R78" s="61"/>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3">
        <f t="shared" si="1"/>
        <v>1668.24</v>
      </c>
      <c r="BB78" s="65">
        <f t="shared" si="2"/>
        <v>1668.24</v>
      </c>
      <c r="BC78" s="64" t="str">
        <f t="shared" si="3"/>
        <v>INR  One Thousand Six Hundred &amp; Sixty Eight  and Paise Twenty Four Only</v>
      </c>
      <c r="IA78" s="22">
        <v>6.21</v>
      </c>
      <c r="IB78" s="22" t="s">
        <v>121</v>
      </c>
      <c r="ID78" s="22">
        <v>36</v>
      </c>
      <c r="IE78" s="23" t="s">
        <v>48</v>
      </c>
      <c r="IF78" s="23"/>
      <c r="IG78" s="23"/>
      <c r="IH78" s="23"/>
      <c r="II78" s="23"/>
    </row>
    <row r="79" spans="1:243" s="22" customFormat="1" ht="110.25">
      <c r="A79" s="37">
        <v>6.22</v>
      </c>
      <c r="B79" s="38" t="s">
        <v>122</v>
      </c>
      <c r="C79" s="40"/>
      <c r="D79" s="67"/>
      <c r="E79" s="67"/>
      <c r="F79" s="67"/>
      <c r="G79" s="67"/>
      <c r="H79" s="67"/>
      <c r="I79" s="67"/>
      <c r="J79" s="67"/>
      <c r="K79" s="67"/>
      <c r="L79" s="67"/>
      <c r="M79" s="67"/>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IA79" s="22">
        <v>6.22</v>
      </c>
      <c r="IB79" s="22" t="s">
        <v>122</v>
      </c>
      <c r="IE79" s="23"/>
      <c r="IF79" s="23"/>
      <c r="IG79" s="23"/>
      <c r="IH79" s="23"/>
      <c r="II79" s="23"/>
    </row>
    <row r="80" spans="1:243" s="22" customFormat="1" ht="28.5">
      <c r="A80" s="37">
        <v>6.23</v>
      </c>
      <c r="B80" s="38" t="s">
        <v>123</v>
      </c>
      <c r="C80" s="40"/>
      <c r="D80" s="40">
        <v>16</v>
      </c>
      <c r="E80" s="41" t="s">
        <v>48</v>
      </c>
      <c r="F80" s="40">
        <v>54.41</v>
      </c>
      <c r="G80" s="47"/>
      <c r="H80" s="47"/>
      <c r="I80" s="48" t="s">
        <v>33</v>
      </c>
      <c r="J80" s="49">
        <f t="shared" si="0"/>
        <v>1</v>
      </c>
      <c r="K80" s="47" t="s">
        <v>34</v>
      </c>
      <c r="L80" s="47" t="s">
        <v>4</v>
      </c>
      <c r="M80" s="50"/>
      <c r="N80" s="61"/>
      <c r="O80" s="61"/>
      <c r="P80" s="62"/>
      <c r="Q80" s="61"/>
      <c r="R80" s="61"/>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3">
        <f t="shared" si="1"/>
        <v>870.56</v>
      </c>
      <c r="BB80" s="65">
        <f t="shared" si="2"/>
        <v>870.56</v>
      </c>
      <c r="BC80" s="64" t="str">
        <f t="shared" si="3"/>
        <v>INR  Eight Hundred &amp; Seventy  and Paise Fifty Six Only</v>
      </c>
      <c r="IA80" s="22">
        <v>6.23</v>
      </c>
      <c r="IB80" s="22" t="s">
        <v>123</v>
      </c>
      <c r="ID80" s="22">
        <v>16</v>
      </c>
      <c r="IE80" s="23" t="s">
        <v>48</v>
      </c>
      <c r="IF80" s="23"/>
      <c r="IG80" s="23"/>
      <c r="IH80" s="23"/>
      <c r="II80" s="23"/>
    </row>
    <row r="81" spans="1:243" s="22" customFormat="1" ht="267.75">
      <c r="A81" s="37">
        <v>6.24</v>
      </c>
      <c r="B81" s="38" t="s">
        <v>124</v>
      </c>
      <c r="C81" s="40"/>
      <c r="D81" s="67"/>
      <c r="E81" s="67"/>
      <c r="F81" s="67"/>
      <c r="G81" s="67"/>
      <c r="H81" s="67"/>
      <c r="I81" s="67"/>
      <c r="J81" s="67"/>
      <c r="K81" s="67"/>
      <c r="L81" s="67"/>
      <c r="M81" s="67"/>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IA81" s="22">
        <v>6.24</v>
      </c>
      <c r="IB81" s="22" t="s">
        <v>124</v>
      </c>
      <c r="IE81" s="23"/>
      <c r="IF81" s="23"/>
      <c r="IG81" s="23"/>
      <c r="IH81" s="23"/>
      <c r="II81" s="23"/>
    </row>
    <row r="82" spans="1:243" s="22" customFormat="1" ht="31.5">
      <c r="A82" s="37">
        <v>6.25</v>
      </c>
      <c r="B82" s="38" t="s">
        <v>125</v>
      </c>
      <c r="C82" s="40"/>
      <c r="D82" s="40">
        <v>15</v>
      </c>
      <c r="E82" s="41" t="s">
        <v>44</v>
      </c>
      <c r="F82" s="40">
        <v>194.34</v>
      </c>
      <c r="G82" s="47"/>
      <c r="H82" s="47"/>
      <c r="I82" s="48" t="s">
        <v>33</v>
      </c>
      <c r="J82" s="49">
        <f t="shared" si="0"/>
        <v>1</v>
      </c>
      <c r="K82" s="47" t="s">
        <v>34</v>
      </c>
      <c r="L82" s="47" t="s">
        <v>4</v>
      </c>
      <c r="M82" s="50"/>
      <c r="N82" s="61"/>
      <c r="O82" s="61"/>
      <c r="P82" s="62"/>
      <c r="Q82" s="61"/>
      <c r="R82" s="61"/>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3">
        <f t="shared" si="1"/>
        <v>2915.1</v>
      </c>
      <c r="BB82" s="65">
        <f t="shared" si="2"/>
        <v>2915.1</v>
      </c>
      <c r="BC82" s="64" t="str">
        <f t="shared" si="3"/>
        <v>INR  Two Thousand Nine Hundred &amp; Fifteen  and Paise Ten Only</v>
      </c>
      <c r="IA82" s="22">
        <v>6.25</v>
      </c>
      <c r="IB82" s="22" t="s">
        <v>125</v>
      </c>
      <c r="ID82" s="22">
        <v>15</v>
      </c>
      <c r="IE82" s="23" t="s">
        <v>44</v>
      </c>
      <c r="IF82" s="23"/>
      <c r="IG82" s="23"/>
      <c r="IH82" s="23"/>
      <c r="II82" s="23"/>
    </row>
    <row r="83" spans="1:243" s="22" customFormat="1" ht="31.5">
      <c r="A83" s="37">
        <v>6.26</v>
      </c>
      <c r="B83" s="38" t="s">
        <v>126</v>
      </c>
      <c r="C83" s="40"/>
      <c r="D83" s="67"/>
      <c r="E83" s="67"/>
      <c r="F83" s="67"/>
      <c r="G83" s="67"/>
      <c r="H83" s="67"/>
      <c r="I83" s="67"/>
      <c r="J83" s="67"/>
      <c r="K83" s="67"/>
      <c r="L83" s="67"/>
      <c r="M83" s="67"/>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IA83" s="22">
        <v>6.26</v>
      </c>
      <c r="IB83" s="22" t="s">
        <v>126</v>
      </c>
      <c r="IE83" s="23"/>
      <c r="IF83" s="23"/>
      <c r="IG83" s="23"/>
      <c r="IH83" s="23"/>
      <c r="II83" s="23"/>
    </row>
    <row r="84" spans="1:243" s="22" customFormat="1" ht="409.5">
      <c r="A84" s="37">
        <v>6.27</v>
      </c>
      <c r="B84" s="38" t="s">
        <v>127</v>
      </c>
      <c r="C84" s="40"/>
      <c r="D84" s="40">
        <v>6</v>
      </c>
      <c r="E84" s="41" t="s">
        <v>43</v>
      </c>
      <c r="F84" s="40">
        <v>1543.8</v>
      </c>
      <c r="G84" s="47"/>
      <c r="H84" s="47"/>
      <c r="I84" s="48" t="s">
        <v>33</v>
      </c>
      <c r="J84" s="49">
        <f t="shared" si="0"/>
        <v>1</v>
      </c>
      <c r="K84" s="47" t="s">
        <v>34</v>
      </c>
      <c r="L84" s="47" t="s">
        <v>4</v>
      </c>
      <c r="M84" s="50"/>
      <c r="N84" s="61"/>
      <c r="O84" s="61"/>
      <c r="P84" s="62"/>
      <c r="Q84" s="61"/>
      <c r="R84" s="61"/>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3">
        <f t="shared" si="1"/>
        <v>9262.8</v>
      </c>
      <c r="BB84" s="65">
        <f t="shared" si="2"/>
        <v>9262.8</v>
      </c>
      <c r="BC84" s="64" t="str">
        <f t="shared" si="3"/>
        <v>INR  Nine Thousand Two Hundred &amp; Sixty Two  and Paise Eighty Only</v>
      </c>
      <c r="IA84" s="22">
        <v>6.27</v>
      </c>
      <c r="IB84" s="22" t="s">
        <v>127</v>
      </c>
      <c r="ID84" s="22">
        <v>6</v>
      </c>
      <c r="IE84" s="23" t="s">
        <v>43</v>
      </c>
      <c r="IF84" s="23"/>
      <c r="IG84" s="23"/>
      <c r="IH84" s="23"/>
      <c r="II84" s="23"/>
    </row>
    <row r="85" spans="1:243" s="22" customFormat="1" ht="110.25">
      <c r="A85" s="37">
        <v>6.28</v>
      </c>
      <c r="B85" s="38" t="s">
        <v>128</v>
      </c>
      <c r="C85" s="40"/>
      <c r="D85" s="67"/>
      <c r="E85" s="67"/>
      <c r="F85" s="67"/>
      <c r="G85" s="67"/>
      <c r="H85" s="67"/>
      <c r="I85" s="67"/>
      <c r="J85" s="67"/>
      <c r="K85" s="67"/>
      <c r="L85" s="67"/>
      <c r="M85" s="67"/>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IA85" s="22">
        <v>6.28</v>
      </c>
      <c r="IB85" s="22" t="s">
        <v>128</v>
      </c>
      <c r="IE85" s="23"/>
      <c r="IF85" s="23"/>
      <c r="IG85" s="23"/>
      <c r="IH85" s="23"/>
      <c r="II85" s="23"/>
    </row>
    <row r="86" spans="1:243" s="22" customFormat="1" ht="15.75">
      <c r="A86" s="37">
        <v>6.29</v>
      </c>
      <c r="B86" s="38" t="s">
        <v>129</v>
      </c>
      <c r="C86" s="40"/>
      <c r="D86" s="67"/>
      <c r="E86" s="67"/>
      <c r="F86" s="67"/>
      <c r="G86" s="67"/>
      <c r="H86" s="67"/>
      <c r="I86" s="67"/>
      <c r="J86" s="67"/>
      <c r="K86" s="67"/>
      <c r="L86" s="67"/>
      <c r="M86" s="67"/>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IA86" s="22">
        <v>6.29</v>
      </c>
      <c r="IB86" s="22" t="s">
        <v>129</v>
      </c>
      <c r="IE86" s="23"/>
      <c r="IF86" s="23"/>
      <c r="IG86" s="23"/>
      <c r="IH86" s="23"/>
      <c r="II86" s="23"/>
    </row>
    <row r="87" spans="1:243" s="22" customFormat="1" ht="31.5">
      <c r="A87" s="66">
        <v>6.3</v>
      </c>
      <c r="B87" s="38" t="s">
        <v>130</v>
      </c>
      <c r="C87" s="40"/>
      <c r="D87" s="67"/>
      <c r="E87" s="67"/>
      <c r="F87" s="67"/>
      <c r="G87" s="67"/>
      <c r="H87" s="67"/>
      <c r="I87" s="67"/>
      <c r="J87" s="67"/>
      <c r="K87" s="67"/>
      <c r="L87" s="67"/>
      <c r="M87" s="67"/>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IA87" s="22">
        <v>6.3</v>
      </c>
      <c r="IB87" s="22" t="s">
        <v>130</v>
      </c>
      <c r="IE87" s="23"/>
      <c r="IF87" s="23"/>
      <c r="IG87" s="23"/>
      <c r="IH87" s="23"/>
      <c r="II87" s="23"/>
    </row>
    <row r="88" spans="1:243" s="22" customFormat="1" ht="28.5">
      <c r="A88" s="37">
        <v>6.31</v>
      </c>
      <c r="B88" s="38" t="s">
        <v>107</v>
      </c>
      <c r="C88" s="40"/>
      <c r="D88" s="40">
        <v>21.25</v>
      </c>
      <c r="E88" s="41" t="s">
        <v>43</v>
      </c>
      <c r="F88" s="40">
        <v>3816.05</v>
      </c>
      <c r="G88" s="47"/>
      <c r="H88" s="47"/>
      <c r="I88" s="48" t="s">
        <v>33</v>
      </c>
      <c r="J88" s="49">
        <f aca="true" t="shared" si="4" ref="J88:J119">IF(I88="Less(-)",-1,1)</f>
        <v>1</v>
      </c>
      <c r="K88" s="47" t="s">
        <v>34</v>
      </c>
      <c r="L88" s="47" t="s">
        <v>4</v>
      </c>
      <c r="M88" s="50"/>
      <c r="N88" s="61"/>
      <c r="O88" s="61"/>
      <c r="P88" s="62"/>
      <c r="Q88" s="61"/>
      <c r="R88" s="61"/>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3">
        <f aca="true" t="shared" si="5" ref="BA88:BA119">total_amount_ba($B$2,$D$2,D88,F88,J88,K88,M88)</f>
        <v>81091.06</v>
      </c>
      <c r="BB88" s="65">
        <f aca="true" t="shared" si="6" ref="BB88:BB119">BA88+SUM(N88:AZ88)</f>
        <v>81091.06</v>
      </c>
      <c r="BC88" s="64" t="str">
        <f aca="true" t="shared" si="7" ref="BC88:BC119">SpellNumber(L88,BB88)</f>
        <v>INR  Eighty One Thousand  &amp;Ninety One  and Paise Six Only</v>
      </c>
      <c r="IA88" s="22">
        <v>6.31</v>
      </c>
      <c r="IB88" s="22" t="s">
        <v>107</v>
      </c>
      <c r="ID88" s="22">
        <v>21.25</v>
      </c>
      <c r="IE88" s="23" t="s">
        <v>43</v>
      </c>
      <c r="IF88" s="23"/>
      <c r="IG88" s="23"/>
      <c r="IH88" s="23"/>
      <c r="II88" s="23"/>
    </row>
    <row r="89" spans="1:243" s="22" customFormat="1" ht="110.25">
      <c r="A89" s="37">
        <v>6.32</v>
      </c>
      <c r="B89" s="38" t="s">
        <v>131</v>
      </c>
      <c r="C89" s="40"/>
      <c r="D89" s="67"/>
      <c r="E89" s="67"/>
      <c r="F89" s="67"/>
      <c r="G89" s="67"/>
      <c r="H89" s="67"/>
      <c r="I89" s="67"/>
      <c r="J89" s="67"/>
      <c r="K89" s="67"/>
      <c r="L89" s="67"/>
      <c r="M89" s="67"/>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IA89" s="22">
        <v>6.32</v>
      </c>
      <c r="IB89" s="22" t="s">
        <v>131</v>
      </c>
      <c r="IE89" s="23"/>
      <c r="IF89" s="23"/>
      <c r="IG89" s="23"/>
      <c r="IH89" s="23"/>
      <c r="II89" s="23"/>
    </row>
    <row r="90" spans="1:243" s="22" customFormat="1" ht="42.75">
      <c r="A90" s="37">
        <v>6.33</v>
      </c>
      <c r="B90" s="38" t="s">
        <v>132</v>
      </c>
      <c r="C90" s="40"/>
      <c r="D90" s="40">
        <v>2</v>
      </c>
      <c r="E90" s="41" t="s">
        <v>43</v>
      </c>
      <c r="F90" s="40">
        <v>1186.85</v>
      </c>
      <c r="G90" s="47"/>
      <c r="H90" s="47"/>
      <c r="I90" s="48" t="s">
        <v>33</v>
      </c>
      <c r="J90" s="49">
        <f t="shared" si="4"/>
        <v>1</v>
      </c>
      <c r="K90" s="47" t="s">
        <v>34</v>
      </c>
      <c r="L90" s="47" t="s">
        <v>4</v>
      </c>
      <c r="M90" s="50"/>
      <c r="N90" s="61"/>
      <c r="O90" s="61"/>
      <c r="P90" s="62"/>
      <c r="Q90" s="61"/>
      <c r="R90" s="61"/>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3">
        <f t="shared" si="5"/>
        <v>2373.7</v>
      </c>
      <c r="BB90" s="65">
        <f t="shared" si="6"/>
        <v>2373.7</v>
      </c>
      <c r="BC90" s="64" t="str">
        <f t="shared" si="7"/>
        <v>INR  Two Thousand Three Hundred &amp; Seventy Three  and Paise Seventy Only</v>
      </c>
      <c r="IA90" s="22">
        <v>6.33</v>
      </c>
      <c r="IB90" s="22" t="s">
        <v>132</v>
      </c>
      <c r="ID90" s="22">
        <v>2</v>
      </c>
      <c r="IE90" s="23" t="s">
        <v>43</v>
      </c>
      <c r="IF90" s="23"/>
      <c r="IG90" s="23"/>
      <c r="IH90" s="23"/>
      <c r="II90" s="23"/>
    </row>
    <row r="91" spans="1:243" s="22" customFormat="1" ht="15.75">
      <c r="A91" s="37">
        <v>7</v>
      </c>
      <c r="B91" s="38" t="s">
        <v>133</v>
      </c>
      <c r="C91" s="40"/>
      <c r="D91" s="67"/>
      <c r="E91" s="67"/>
      <c r="F91" s="67"/>
      <c r="G91" s="67"/>
      <c r="H91" s="67"/>
      <c r="I91" s="67"/>
      <c r="J91" s="67"/>
      <c r="K91" s="67"/>
      <c r="L91" s="67"/>
      <c r="M91" s="67"/>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IA91" s="22">
        <v>7</v>
      </c>
      <c r="IB91" s="22" t="s">
        <v>133</v>
      </c>
      <c r="IE91" s="23"/>
      <c r="IF91" s="23"/>
      <c r="IG91" s="23"/>
      <c r="IH91" s="23"/>
      <c r="II91" s="23"/>
    </row>
    <row r="92" spans="1:243" s="22" customFormat="1" ht="94.5">
      <c r="A92" s="37">
        <v>7.01</v>
      </c>
      <c r="B92" s="38" t="s">
        <v>134</v>
      </c>
      <c r="C92" s="40"/>
      <c r="D92" s="40">
        <v>60</v>
      </c>
      <c r="E92" s="41" t="s">
        <v>287</v>
      </c>
      <c r="F92" s="40">
        <v>89.22</v>
      </c>
      <c r="G92" s="47"/>
      <c r="H92" s="47"/>
      <c r="I92" s="48" t="s">
        <v>33</v>
      </c>
      <c r="J92" s="49">
        <f t="shared" si="4"/>
        <v>1</v>
      </c>
      <c r="K92" s="47" t="s">
        <v>34</v>
      </c>
      <c r="L92" s="47" t="s">
        <v>4</v>
      </c>
      <c r="M92" s="50"/>
      <c r="N92" s="61"/>
      <c r="O92" s="61"/>
      <c r="P92" s="62"/>
      <c r="Q92" s="61"/>
      <c r="R92" s="61"/>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3">
        <f t="shared" si="5"/>
        <v>5353.2</v>
      </c>
      <c r="BB92" s="65">
        <f t="shared" si="6"/>
        <v>5353.2</v>
      </c>
      <c r="BC92" s="64" t="str">
        <f t="shared" si="7"/>
        <v>INR  Five Thousand Three Hundred &amp; Fifty Three  and Paise Twenty Only</v>
      </c>
      <c r="IA92" s="22">
        <v>7.01</v>
      </c>
      <c r="IB92" s="22" t="s">
        <v>134</v>
      </c>
      <c r="ID92" s="22">
        <v>60</v>
      </c>
      <c r="IE92" s="23" t="s">
        <v>287</v>
      </c>
      <c r="IF92" s="23"/>
      <c r="IG92" s="23"/>
      <c r="IH92" s="23"/>
      <c r="II92" s="23"/>
    </row>
    <row r="93" spans="1:243" s="22" customFormat="1" ht="110.25">
      <c r="A93" s="37">
        <v>7.02</v>
      </c>
      <c r="B93" s="38" t="s">
        <v>135</v>
      </c>
      <c r="C93" s="40"/>
      <c r="D93" s="67"/>
      <c r="E93" s="67"/>
      <c r="F93" s="67"/>
      <c r="G93" s="67"/>
      <c r="H93" s="67"/>
      <c r="I93" s="67"/>
      <c r="J93" s="67"/>
      <c r="K93" s="67"/>
      <c r="L93" s="67"/>
      <c r="M93" s="67"/>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IA93" s="22">
        <v>7.02</v>
      </c>
      <c r="IB93" s="22" t="s">
        <v>135</v>
      </c>
      <c r="IE93" s="23"/>
      <c r="IF93" s="23"/>
      <c r="IG93" s="23"/>
      <c r="IH93" s="23"/>
      <c r="II93" s="23"/>
    </row>
    <row r="94" spans="1:243" s="22" customFormat="1" ht="42.75">
      <c r="A94" s="37">
        <v>7.03</v>
      </c>
      <c r="B94" s="38" t="s">
        <v>136</v>
      </c>
      <c r="C94" s="40"/>
      <c r="D94" s="40">
        <v>1.75</v>
      </c>
      <c r="E94" s="41" t="s">
        <v>43</v>
      </c>
      <c r="F94" s="40">
        <v>3882.64</v>
      </c>
      <c r="G94" s="47"/>
      <c r="H94" s="47"/>
      <c r="I94" s="48" t="s">
        <v>33</v>
      </c>
      <c r="J94" s="49">
        <f t="shared" si="4"/>
        <v>1</v>
      </c>
      <c r="K94" s="47" t="s">
        <v>34</v>
      </c>
      <c r="L94" s="47" t="s">
        <v>4</v>
      </c>
      <c r="M94" s="50"/>
      <c r="N94" s="61"/>
      <c r="O94" s="61"/>
      <c r="P94" s="62"/>
      <c r="Q94" s="61"/>
      <c r="R94" s="61"/>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3">
        <f t="shared" si="5"/>
        <v>6794.62</v>
      </c>
      <c r="BB94" s="65">
        <f t="shared" si="6"/>
        <v>6794.62</v>
      </c>
      <c r="BC94" s="64" t="str">
        <f t="shared" si="7"/>
        <v>INR  Six Thousand Seven Hundred &amp; Ninety Four  and Paise Sixty Two Only</v>
      </c>
      <c r="IA94" s="22">
        <v>7.03</v>
      </c>
      <c r="IB94" s="22" t="s">
        <v>136</v>
      </c>
      <c r="ID94" s="22">
        <v>1.75</v>
      </c>
      <c r="IE94" s="23" t="s">
        <v>43</v>
      </c>
      <c r="IF94" s="23"/>
      <c r="IG94" s="23"/>
      <c r="IH94" s="23"/>
      <c r="II94" s="23"/>
    </row>
    <row r="95" spans="1:243" s="22" customFormat="1" ht="94.5">
      <c r="A95" s="37">
        <v>7.04</v>
      </c>
      <c r="B95" s="38" t="s">
        <v>137</v>
      </c>
      <c r="C95" s="40"/>
      <c r="D95" s="67"/>
      <c r="E95" s="67"/>
      <c r="F95" s="67"/>
      <c r="G95" s="67"/>
      <c r="H95" s="67"/>
      <c r="I95" s="67"/>
      <c r="J95" s="67"/>
      <c r="K95" s="67"/>
      <c r="L95" s="67"/>
      <c r="M95" s="67"/>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IA95" s="22">
        <v>7.04</v>
      </c>
      <c r="IB95" s="22" t="s">
        <v>137</v>
      </c>
      <c r="IE95" s="23"/>
      <c r="IF95" s="23"/>
      <c r="IG95" s="23"/>
      <c r="IH95" s="23"/>
      <c r="II95" s="23"/>
    </row>
    <row r="96" spans="1:243" s="22" customFormat="1" ht="47.25">
      <c r="A96" s="37">
        <v>7.05</v>
      </c>
      <c r="B96" s="38" t="s">
        <v>138</v>
      </c>
      <c r="C96" s="40"/>
      <c r="D96" s="40">
        <v>430</v>
      </c>
      <c r="E96" s="41" t="s">
        <v>287</v>
      </c>
      <c r="F96" s="40">
        <v>114.86</v>
      </c>
      <c r="G96" s="47"/>
      <c r="H96" s="47"/>
      <c r="I96" s="48" t="s">
        <v>33</v>
      </c>
      <c r="J96" s="49">
        <f t="shared" si="4"/>
        <v>1</v>
      </c>
      <c r="K96" s="47" t="s">
        <v>34</v>
      </c>
      <c r="L96" s="47" t="s">
        <v>4</v>
      </c>
      <c r="M96" s="50"/>
      <c r="N96" s="61"/>
      <c r="O96" s="61"/>
      <c r="P96" s="62"/>
      <c r="Q96" s="61"/>
      <c r="R96" s="61"/>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3">
        <f t="shared" si="5"/>
        <v>49389.8</v>
      </c>
      <c r="BB96" s="65">
        <f t="shared" si="6"/>
        <v>49389.8</v>
      </c>
      <c r="BC96" s="64" t="str">
        <f t="shared" si="7"/>
        <v>INR  Forty Nine Thousand Three Hundred &amp; Eighty Nine  and Paise Eighty Only</v>
      </c>
      <c r="IA96" s="22">
        <v>7.05</v>
      </c>
      <c r="IB96" s="22" t="s">
        <v>138</v>
      </c>
      <c r="ID96" s="22">
        <v>430</v>
      </c>
      <c r="IE96" s="23" t="s">
        <v>287</v>
      </c>
      <c r="IF96" s="23"/>
      <c r="IG96" s="23"/>
      <c r="IH96" s="23"/>
      <c r="II96" s="23"/>
    </row>
    <row r="97" spans="1:243" s="22" customFormat="1" ht="94.5">
      <c r="A97" s="37">
        <v>7.06</v>
      </c>
      <c r="B97" s="38" t="s">
        <v>139</v>
      </c>
      <c r="C97" s="40"/>
      <c r="D97" s="67"/>
      <c r="E97" s="67"/>
      <c r="F97" s="67"/>
      <c r="G97" s="67"/>
      <c r="H97" s="67"/>
      <c r="I97" s="67"/>
      <c r="J97" s="67"/>
      <c r="K97" s="67"/>
      <c r="L97" s="67"/>
      <c r="M97" s="67"/>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IA97" s="22">
        <v>7.06</v>
      </c>
      <c r="IB97" s="22" t="s">
        <v>139</v>
      </c>
      <c r="IE97" s="23"/>
      <c r="IF97" s="23"/>
      <c r="IG97" s="23"/>
      <c r="IH97" s="23"/>
      <c r="II97" s="23"/>
    </row>
    <row r="98" spans="1:243" s="22" customFormat="1" ht="42.75">
      <c r="A98" s="37">
        <v>7.07</v>
      </c>
      <c r="B98" s="38" t="s">
        <v>140</v>
      </c>
      <c r="C98" s="40"/>
      <c r="D98" s="40">
        <v>250</v>
      </c>
      <c r="E98" s="41" t="s">
        <v>287</v>
      </c>
      <c r="F98" s="40">
        <v>127.71</v>
      </c>
      <c r="G98" s="47"/>
      <c r="H98" s="47"/>
      <c r="I98" s="48" t="s">
        <v>33</v>
      </c>
      <c r="J98" s="49">
        <f t="shared" si="4"/>
        <v>1</v>
      </c>
      <c r="K98" s="47" t="s">
        <v>34</v>
      </c>
      <c r="L98" s="47" t="s">
        <v>4</v>
      </c>
      <c r="M98" s="50"/>
      <c r="N98" s="61"/>
      <c r="O98" s="61"/>
      <c r="P98" s="62"/>
      <c r="Q98" s="61"/>
      <c r="R98" s="61"/>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3">
        <f t="shared" si="5"/>
        <v>31927.5</v>
      </c>
      <c r="BB98" s="65">
        <f t="shared" si="6"/>
        <v>31927.5</v>
      </c>
      <c r="BC98" s="64" t="str">
        <f t="shared" si="7"/>
        <v>INR  Thirty One Thousand Nine Hundred &amp; Twenty Seven  and Paise Fifty Only</v>
      </c>
      <c r="IA98" s="22">
        <v>7.07</v>
      </c>
      <c r="IB98" s="22" t="s">
        <v>140</v>
      </c>
      <c r="ID98" s="22">
        <v>250</v>
      </c>
      <c r="IE98" s="23" t="s">
        <v>287</v>
      </c>
      <c r="IF98" s="23"/>
      <c r="IG98" s="23"/>
      <c r="IH98" s="23"/>
      <c r="II98" s="23"/>
    </row>
    <row r="99" spans="1:243" s="22" customFormat="1" ht="15.75">
      <c r="A99" s="37">
        <v>8</v>
      </c>
      <c r="B99" s="38" t="s">
        <v>141</v>
      </c>
      <c r="C99" s="40"/>
      <c r="D99" s="67"/>
      <c r="E99" s="67"/>
      <c r="F99" s="67"/>
      <c r="G99" s="67"/>
      <c r="H99" s="67"/>
      <c r="I99" s="67"/>
      <c r="J99" s="67"/>
      <c r="K99" s="67"/>
      <c r="L99" s="67"/>
      <c r="M99" s="67"/>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IA99" s="22">
        <v>8</v>
      </c>
      <c r="IB99" s="22" t="s">
        <v>141</v>
      </c>
      <c r="IE99" s="23"/>
      <c r="IF99" s="23"/>
      <c r="IG99" s="23"/>
      <c r="IH99" s="23"/>
      <c r="II99" s="23"/>
    </row>
    <row r="100" spans="1:243" s="22" customFormat="1" ht="110.25">
      <c r="A100" s="37">
        <v>8.01</v>
      </c>
      <c r="B100" s="38" t="s">
        <v>142</v>
      </c>
      <c r="C100" s="40"/>
      <c r="D100" s="67"/>
      <c r="E100" s="67"/>
      <c r="F100" s="67"/>
      <c r="G100" s="67"/>
      <c r="H100" s="67"/>
      <c r="I100" s="67"/>
      <c r="J100" s="67"/>
      <c r="K100" s="67"/>
      <c r="L100" s="67"/>
      <c r="M100" s="67"/>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IA100" s="22">
        <v>8.01</v>
      </c>
      <c r="IB100" s="22" t="s">
        <v>142</v>
      </c>
      <c r="IE100" s="23"/>
      <c r="IF100" s="23"/>
      <c r="IG100" s="23"/>
      <c r="IH100" s="23"/>
      <c r="II100" s="23"/>
    </row>
    <row r="101" spans="1:243" s="22" customFormat="1" ht="31.5">
      <c r="A101" s="37">
        <v>8.02</v>
      </c>
      <c r="B101" s="38" t="s">
        <v>143</v>
      </c>
      <c r="C101" s="40"/>
      <c r="D101" s="40">
        <v>46</v>
      </c>
      <c r="E101" s="41" t="s">
        <v>43</v>
      </c>
      <c r="F101" s="40">
        <v>436.96</v>
      </c>
      <c r="G101" s="47"/>
      <c r="H101" s="47"/>
      <c r="I101" s="48" t="s">
        <v>33</v>
      </c>
      <c r="J101" s="49">
        <f t="shared" si="4"/>
        <v>1</v>
      </c>
      <c r="K101" s="47" t="s">
        <v>34</v>
      </c>
      <c r="L101" s="47" t="s">
        <v>4</v>
      </c>
      <c r="M101" s="50"/>
      <c r="N101" s="61"/>
      <c r="O101" s="61"/>
      <c r="P101" s="62"/>
      <c r="Q101" s="61"/>
      <c r="R101" s="61"/>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3">
        <f t="shared" si="5"/>
        <v>20100.16</v>
      </c>
      <c r="BB101" s="65">
        <f t="shared" si="6"/>
        <v>20100.16</v>
      </c>
      <c r="BC101" s="64" t="str">
        <f t="shared" si="7"/>
        <v>INR  Twenty Thousand One Hundred    and Paise Sixteen Only</v>
      </c>
      <c r="IA101" s="22">
        <v>8.02</v>
      </c>
      <c r="IB101" s="22" t="s">
        <v>143</v>
      </c>
      <c r="ID101" s="22">
        <v>46</v>
      </c>
      <c r="IE101" s="23" t="s">
        <v>43</v>
      </c>
      <c r="IF101" s="23"/>
      <c r="IG101" s="23"/>
      <c r="IH101" s="23"/>
      <c r="II101" s="23"/>
    </row>
    <row r="102" spans="1:243" s="22" customFormat="1" ht="63">
      <c r="A102" s="37">
        <v>8.03</v>
      </c>
      <c r="B102" s="38" t="s">
        <v>144</v>
      </c>
      <c r="C102" s="40"/>
      <c r="D102" s="67"/>
      <c r="E102" s="67"/>
      <c r="F102" s="67"/>
      <c r="G102" s="67"/>
      <c r="H102" s="67"/>
      <c r="I102" s="67"/>
      <c r="J102" s="67"/>
      <c r="K102" s="67"/>
      <c r="L102" s="67"/>
      <c r="M102" s="67"/>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IA102" s="22">
        <v>8.03</v>
      </c>
      <c r="IB102" s="22" t="s">
        <v>144</v>
      </c>
      <c r="IE102" s="23"/>
      <c r="IF102" s="23"/>
      <c r="IG102" s="23"/>
      <c r="IH102" s="23"/>
      <c r="II102" s="23"/>
    </row>
    <row r="103" spans="1:243" s="22" customFormat="1" ht="42.75">
      <c r="A103" s="37">
        <v>8.04</v>
      </c>
      <c r="B103" s="38" t="s">
        <v>145</v>
      </c>
      <c r="C103" s="40"/>
      <c r="D103" s="40">
        <v>6.5</v>
      </c>
      <c r="E103" s="41" t="s">
        <v>43</v>
      </c>
      <c r="F103" s="40">
        <v>456.95</v>
      </c>
      <c r="G103" s="47"/>
      <c r="H103" s="47"/>
      <c r="I103" s="48" t="s">
        <v>33</v>
      </c>
      <c r="J103" s="49">
        <f t="shared" si="4"/>
        <v>1</v>
      </c>
      <c r="K103" s="47" t="s">
        <v>34</v>
      </c>
      <c r="L103" s="47" t="s">
        <v>4</v>
      </c>
      <c r="M103" s="50"/>
      <c r="N103" s="61"/>
      <c r="O103" s="61"/>
      <c r="P103" s="62"/>
      <c r="Q103" s="61"/>
      <c r="R103" s="61"/>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3">
        <f t="shared" si="5"/>
        <v>2970.18</v>
      </c>
      <c r="BB103" s="65">
        <f t="shared" si="6"/>
        <v>2970.18</v>
      </c>
      <c r="BC103" s="64" t="str">
        <f t="shared" si="7"/>
        <v>INR  Two Thousand Nine Hundred &amp; Seventy  and Paise Eighteen Only</v>
      </c>
      <c r="IA103" s="22">
        <v>8.04</v>
      </c>
      <c r="IB103" s="22" t="s">
        <v>145</v>
      </c>
      <c r="ID103" s="22">
        <v>6.5</v>
      </c>
      <c r="IE103" s="23" t="s">
        <v>43</v>
      </c>
      <c r="IF103" s="23"/>
      <c r="IG103" s="23"/>
      <c r="IH103" s="23"/>
      <c r="II103" s="23"/>
    </row>
    <row r="104" spans="1:243" s="22" customFormat="1" ht="47.25">
      <c r="A104" s="37">
        <v>8.05</v>
      </c>
      <c r="B104" s="38" t="s">
        <v>146</v>
      </c>
      <c r="C104" s="40"/>
      <c r="D104" s="67"/>
      <c r="E104" s="67"/>
      <c r="F104" s="67"/>
      <c r="G104" s="67"/>
      <c r="H104" s="67"/>
      <c r="I104" s="67"/>
      <c r="J104" s="67"/>
      <c r="K104" s="67"/>
      <c r="L104" s="67"/>
      <c r="M104" s="67"/>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IA104" s="22">
        <v>8.05</v>
      </c>
      <c r="IB104" s="22" t="s">
        <v>146</v>
      </c>
      <c r="IE104" s="23"/>
      <c r="IF104" s="23"/>
      <c r="IG104" s="23"/>
      <c r="IH104" s="23"/>
      <c r="II104" s="23"/>
    </row>
    <row r="105" spans="1:243" s="22" customFormat="1" ht="28.5">
      <c r="A105" s="37">
        <v>8.06</v>
      </c>
      <c r="B105" s="38" t="s">
        <v>147</v>
      </c>
      <c r="C105" s="40"/>
      <c r="D105" s="40">
        <v>90</v>
      </c>
      <c r="E105" s="41" t="s">
        <v>44</v>
      </c>
      <c r="F105" s="40">
        <v>65.89</v>
      </c>
      <c r="G105" s="47"/>
      <c r="H105" s="47"/>
      <c r="I105" s="48" t="s">
        <v>33</v>
      </c>
      <c r="J105" s="49">
        <f t="shared" si="4"/>
        <v>1</v>
      </c>
      <c r="K105" s="47" t="s">
        <v>34</v>
      </c>
      <c r="L105" s="47" t="s">
        <v>4</v>
      </c>
      <c r="M105" s="50"/>
      <c r="N105" s="61"/>
      <c r="O105" s="61"/>
      <c r="P105" s="62"/>
      <c r="Q105" s="61"/>
      <c r="R105" s="61"/>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3">
        <f t="shared" si="5"/>
        <v>5930.1</v>
      </c>
      <c r="BB105" s="65">
        <f t="shared" si="6"/>
        <v>5930.1</v>
      </c>
      <c r="BC105" s="64" t="str">
        <f t="shared" si="7"/>
        <v>INR  Five Thousand Nine Hundred &amp; Thirty  and Paise Ten Only</v>
      </c>
      <c r="IA105" s="22">
        <v>8.06</v>
      </c>
      <c r="IB105" s="22" t="s">
        <v>147</v>
      </c>
      <c r="ID105" s="22">
        <v>90</v>
      </c>
      <c r="IE105" s="23" t="s">
        <v>44</v>
      </c>
      <c r="IF105" s="23"/>
      <c r="IG105" s="23"/>
      <c r="IH105" s="23"/>
      <c r="II105" s="23"/>
    </row>
    <row r="106" spans="1:243" s="22" customFormat="1" ht="204.75">
      <c r="A106" s="37">
        <v>8.07</v>
      </c>
      <c r="B106" s="38" t="s">
        <v>148</v>
      </c>
      <c r="C106" s="40"/>
      <c r="D106" s="40">
        <v>10</v>
      </c>
      <c r="E106" s="41" t="s">
        <v>43</v>
      </c>
      <c r="F106" s="40">
        <v>812.71</v>
      </c>
      <c r="G106" s="47"/>
      <c r="H106" s="47"/>
      <c r="I106" s="48" t="s">
        <v>33</v>
      </c>
      <c r="J106" s="49">
        <f t="shared" si="4"/>
        <v>1</v>
      </c>
      <c r="K106" s="47" t="s">
        <v>34</v>
      </c>
      <c r="L106" s="47" t="s">
        <v>4</v>
      </c>
      <c r="M106" s="50"/>
      <c r="N106" s="61"/>
      <c r="O106" s="61"/>
      <c r="P106" s="62"/>
      <c r="Q106" s="61"/>
      <c r="R106" s="61"/>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3">
        <f t="shared" si="5"/>
        <v>8127.1</v>
      </c>
      <c r="BB106" s="65">
        <f t="shared" si="6"/>
        <v>8127.1</v>
      </c>
      <c r="BC106" s="64" t="str">
        <f t="shared" si="7"/>
        <v>INR  Eight Thousand One Hundred &amp; Twenty Seven  and Paise Ten Only</v>
      </c>
      <c r="IA106" s="22">
        <v>8.07</v>
      </c>
      <c r="IB106" s="22" t="s">
        <v>148</v>
      </c>
      <c r="ID106" s="22">
        <v>10</v>
      </c>
      <c r="IE106" s="23" t="s">
        <v>43</v>
      </c>
      <c r="IF106" s="23"/>
      <c r="IG106" s="23"/>
      <c r="IH106" s="23"/>
      <c r="II106" s="23"/>
    </row>
    <row r="107" spans="1:243" s="22" customFormat="1" ht="189">
      <c r="A107" s="37">
        <v>8.08</v>
      </c>
      <c r="B107" s="38" t="s">
        <v>149</v>
      </c>
      <c r="C107" s="40"/>
      <c r="D107" s="67"/>
      <c r="E107" s="67"/>
      <c r="F107" s="67"/>
      <c r="G107" s="67"/>
      <c r="H107" s="67"/>
      <c r="I107" s="67"/>
      <c r="J107" s="67"/>
      <c r="K107" s="67"/>
      <c r="L107" s="67"/>
      <c r="M107" s="67"/>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IA107" s="22">
        <v>8.08</v>
      </c>
      <c r="IB107" s="22" t="s">
        <v>149</v>
      </c>
      <c r="IE107" s="23"/>
      <c r="IF107" s="23"/>
      <c r="IG107" s="23"/>
      <c r="IH107" s="23"/>
      <c r="II107" s="23"/>
    </row>
    <row r="108" spans="1:243" s="22" customFormat="1" ht="33" customHeight="1">
      <c r="A108" s="37">
        <v>8.09</v>
      </c>
      <c r="B108" s="38" t="s">
        <v>150</v>
      </c>
      <c r="C108" s="40"/>
      <c r="D108" s="40">
        <v>130</v>
      </c>
      <c r="E108" s="41" t="s">
        <v>43</v>
      </c>
      <c r="F108" s="40">
        <v>1315.69</v>
      </c>
      <c r="G108" s="47"/>
      <c r="H108" s="47"/>
      <c r="I108" s="48" t="s">
        <v>33</v>
      </c>
      <c r="J108" s="49">
        <f t="shared" si="4"/>
        <v>1</v>
      </c>
      <c r="K108" s="47" t="s">
        <v>34</v>
      </c>
      <c r="L108" s="47" t="s">
        <v>4</v>
      </c>
      <c r="M108" s="50"/>
      <c r="N108" s="61"/>
      <c r="O108" s="61"/>
      <c r="P108" s="62"/>
      <c r="Q108" s="61"/>
      <c r="R108" s="61"/>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3">
        <f t="shared" si="5"/>
        <v>171039.7</v>
      </c>
      <c r="BB108" s="65">
        <f t="shared" si="6"/>
        <v>171039.7</v>
      </c>
      <c r="BC108" s="64" t="str">
        <f t="shared" si="7"/>
        <v>INR  One Lakh Seventy One Thousand  &amp;Thirty Nine  and Paise Seventy Only</v>
      </c>
      <c r="IA108" s="22">
        <v>8.09</v>
      </c>
      <c r="IB108" s="22" t="s">
        <v>150</v>
      </c>
      <c r="ID108" s="22">
        <v>130</v>
      </c>
      <c r="IE108" s="23" t="s">
        <v>43</v>
      </c>
      <c r="IF108" s="23"/>
      <c r="IG108" s="23"/>
      <c r="IH108" s="23"/>
      <c r="II108" s="23"/>
    </row>
    <row r="109" spans="1:243" s="22" customFormat="1" ht="157.5" customHeight="1">
      <c r="A109" s="66">
        <v>8.1</v>
      </c>
      <c r="B109" s="38" t="s">
        <v>151</v>
      </c>
      <c r="C109" s="40"/>
      <c r="D109" s="67"/>
      <c r="E109" s="67"/>
      <c r="F109" s="67"/>
      <c r="G109" s="67"/>
      <c r="H109" s="67"/>
      <c r="I109" s="67"/>
      <c r="J109" s="67"/>
      <c r="K109" s="67"/>
      <c r="L109" s="67"/>
      <c r="M109" s="67"/>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IA109" s="22">
        <v>8.1</v>
      </c>
      <c r="IB109" s="22" t="s">
        <v>151</v>
      </c>
      <c r="IE109" s="23"/>
      <c r="IF109" s="23"/>
      <c r="IG109" s="23"/>
      <c r="IH109" s="23"/>
      <c r="II109" s="23"/>
    </row>
    <row r="110" spans="1:243" s="22" customFormat="1" ht="42.75">
      <c r="A110" s="37">
        <v>8.11</v>
      </c>
      <c r="B110" s="38" t="s">
        <v>150</v>
      </c>
      <c r="C110" s="40"/>
      <c r="D110" s="40">
        <v>16</v>
      </c>
      <c r="E110" s="41" t="s">
        <v>43</v>
      </c>
      <c r="F110" s="40">
        <v>1355.41</v>
      </c>
      <c r="G110" s="47"/>
      <c r="H110" s="47"/>
      <c r="I110" s="48" t="s">
        <v>33</v>
      </c>
      <c r="J110" s="49">
        <f t="shared" si="4"/>
        <v>1</v>
      </c>
      <c r="K110" s="47" t="s">
        <v>34</v>
      </c>
      <c r="L110" s="47" t="s">
        <v>4</v>
      </c>
      <c r="M110" s="50"/>
      <c r="N110" s="61"/>
      <c r="O110" s="61"/>
      <c r="P110" s="62"/>
      <c r="Q110" s="61"/>
      <c r="R110" s="61"/>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3">
        <f t="shared" si="5"/>
        <v>21686.56</v>
      </c>
      <c r="BB110" s="65">
        <f t="shared" si="6"/>
        <v>21686.56</v>
      </c>
      <c r="BC110" s="64" t="str">
        <f t="shared" si="7"/>
        <v>INR  Twenty One Thousand Six Hundred &amp; Eighty Six  and Paise Fifty Six Only</v>
      </c>
      <c r="IA110" s="22">
        <v>8.11</v>
      </c>
      <c r="IB110" s="22" t="s">
        <v>150</v>
      </c>
      <c r="ID110" s="22">
        <v>16</v>
      </c>
      <c r="IE110" s="23" t="s">
        <v>43</v>
      </c>
      <c r="IF110" s="23"/>
      <c r="IG110" s="23"/>
      <c r="IH110" s="23"/>
      <c r="II110" s="23"/>
    </row>
    <row r="111" spans="1:243" s="22" customFormat="1" ht="63">
      <c r="A111" s="37">
        <v>8.12</v>
      </c>
      <c r="B111" s="38" t="s">
        <v>152</v>
      </c>
      <c r="C111" s="40"/>
      <c r="D111" s="40">
        <v>60</v>
      </c>
      <c r="E111" s="41" t="s">
        <v>289</v>
      </c>
      <c r="F111" s="40">
        <v>155.81</v>
      </c>
      <c r="G111" s="47"/>
      <c r="H111" s="47"/>
      <c r="I111" s="48" t="s">
        <v>33</v>
      </c>
      <c r="J111" s="49">
        <f t="shared" si="4"/>
        <v>1</v>
      </c>
      <c r="K111" s="47" t="s">
        <v>34</v>
      </c>
      <c r="L111" s="47" t="s">
        <v>4</v>
      </c>
      <c r="M111" s="50"/>
      <c r="N111" s="61"/>
      <c r="O111" s="61"/>
      <c r="P111" s="62"/>
      <c r="Q111" s="61"/>
      <c r="R111" s="61"/>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3">
        <f t="shared" si="5"/>
        <v>9348.6</v>
      </c>
      <c r="BB111" s="65">
        <f t="shared" si="6"/>
        <v>9348.6</v>
      </c>
      <c r="BC111" s="64" t="str">
        <f t="shared" si="7"/>
        <v>INR  Nine Thousand Three Hundred &amp; Forty Eight  and Paise Sixty Only</v>
      </c>
      <c r="IA111" s="22">
        <v>8.12</v>
      </c>
      <c r="IB111" s="22" t="s">
        <v>152</v>
      </c>
      <c r="ID111" s="22">
        <v>60</v>
      </c>
      <c r="IE111" s="23" t="s">
        <v>289</v>
      </c>
      <c r="IF111" s="23"/>
      <c r="IG111" s="23"/>
      <c r="IH111" s="23"/>
      <c r="II111" s="23"/>
    </row>
    <row r="112" spans="1:243" s="22" customFormat="1" ht="63">
      <c r="A112" s="37">
        <v>8.13</v>
      </c>
      <c r="B112" s="38" t="s">
        <v>153</v>
      </c>
      <c r="C112" s="40"/>
      <c r="D112" s="40">
        <v>146</v>
      </c>
      <c r="E112" s="41" t="s">
        <v>289</v>
      </c>
      <c r="F112" s="40">
        <v>120.21</v>
      </c>
      <c r="G112" s="47"/>
      <c r="H112" s="47"/>
      <c r="I112" s="48" t="s">
        <v>33</v>
      </c>
      <c r="J112" s="49">
        <f t="shared" si="4"/>
        <v>1</v>
      </c>
      <c r="K112" s="47" t="s">
        <v>34</v>
      </c>
      <c r="L112" s="47" t="s">
        <v>4</v>
      </c>
      <c r="M112" s="50"/>
      <c r="N112" s="61"/>
      <c r="O112" s="61"/>
      <c r="P112" s="62"/>
      <c r="Q112" s="61"/>
      <c r="R112" s="61"/>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3">
        <f t="shared" si="5"/>
        <v>17550.66</v>
      </c>
      <c r="BB112" s="65">
        <f t="shared" si="6"/>
        <v>17550.66</v>
      </c>
      <c r="BC112" s="64" t="str">
        <f t="shared" si="7"/>
        <v>INR  Seventeen Thousand Five Hundred &amp; Fifty  and Paise Sixty Six Only</v>
      </c>
      <c r="IA112" s="22">
        <v>8.13</v>
      </c>
      <c r="IB112" s="22" t="s">
        <v>153</v>
      </c>
      <c r="ID112" s="22">
        <v>146</v>
      </c>
      <c r="IE112" s="23" t="s">
        <v>289</v>
      </c>
      <c r="IF112" s="23"/>
      <c r="IG112" s="23"/>
      <c r="IH112" s="23"/>
      <c r="II112" s="23"/>
    </row>
    <row r="113" spans="1:243" s="22" customFormat="1" ht="15.75">
      <c r="A113" s="37">
        <v>9</v>
      </c>
      <c r="B113" s="38" t="s">
        <v>154</v>
      </c>
      <c r="C113" s="40"/>
      <c r="D113" s="67"/>
      <c r="E113" s="67"/>
      <c r="F113" s="67"/>
      <c r="G113" s="67"/>
      <c r="H113" s="67"/>
      <c r="I113" s="67"/>
      <c r="J113" s="67"/>
      <c r="K113" s="67"/>
      <c r="L113" s="67"/>
      <c r="M113" s="67"/>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IA113" s="22">
        <v>9</v>
      </c>
      <c r="IB113" s="22" t="s">
        <v>154</v>
      </c>
      <c r="IE113" s="23"/>
      <c r="IF113" s="23"/>
      <c r="IG113" s="23"/>
      <c r="IH113" s="23"/>
      <c r="II113" s="23"/>
    </row>
    <row r="114" spans="1:243" s="22" customFormat="1" ht="236.25">
      <c r="A114" s="37">
        <v>9.01</v>
      </c>
      <c r="B114" s="38" t="s">
        <v>155</v>
      </c>
      <c r="C114" s="40"/>
      <c r="D114" s="67"/>
      <c r="E114" s="67"/>
      <c r="F114" s="67"/>
      <c r="G114" s="67"/>
      <c r="H114" s="67"/>
      <c r="I114" s="67"/>
      <c r="J114" s="67"/>
      <c r="K114" s="67"/>
      <c r="L114" s="67"/>
      <c r="M114" s="67"/>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IA114" s="22">
        <v>9.01</v>
      </c>
      <c r="IB114" s="22" t="s">
        <v>155</v>
      </c>
      <c r="IE114" s="23"/>
      <c r="IF114" s="23"/>
      <c r="IG114" s="23"/>
      <c r="IH114" s="23"/>
      <c r="II114" s="23"/>
    </row>
    <row r="115" spans="1:243" s="22" customFormat="1" ht="31.5">
      <c r="A115" s="37">
        <v>9.02</v>
      </c>
      <c r="B115" s="38" t="s">
        <v>156</v>
      </c>
      <c r="C115" s="40"/>
      <c r="D115" s="40">
        <v>15</v>
      </c>
      <c r="E115" s="41" t="s">
        <v>43</v>
      </c>
      <c r="F115" s="40">
        <v>802.28</v>
      </c>
      <c r="G115" s="47"/>
      <c r="H115" s="47"/>
      <c r="I115" s="48" t="s">
        <v>33</v>
      </c>
      <c r="J115" s="49">
        <f t="shared" si="4"/>
        <v>1</v>
      </c>
      <c r="K115" s="47" t="s">
        <v>34</v>
      </c>
      <c r="L115" s="47" t="s">
        <v>4</v>
      </c>
      <c r="M115" s="50"/>
      <c r="N115" s="61"/>
      <c r="O115" s="61"/>
      <c r="P115" s="62"/>
      <c r="Q115" s="61"/>
      <c r="R115" s="61"/>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3">
        <f t="shared" si="5"/>
        <v>12034.2</v>
      </c>
      <c r="BB115" s="65">
        <f t="shared" si="6"/>
        <v>12034.2</v>
      </c>
      <c r="BC115" s="64" t="str">
        <f t="shared" si="7"/>
        <v>INR  Twelve Thousand  &amp;Thirty Four  and Paise Twenty Only</v>
      </c>
      <c r="IA115" s="22">
        <v>9.02</v>
      </c>
      <c r="IB115" s="22" t="s">
        <v>156</v>
      </c>
      <c r="ID115" s="22">
        <v>15</v>
      </c>
      <c r="IE115" s="23" t="s">
        <v>43</v>
      </c>
      <c r="IF115" s="23"/>
      <c r="IG115" s="23"/>
      <c r="IH115" s="23"/>
      <c r="II115" s="23"/>
    </row>
    <row r="116" spans="1:243" s="22" customFormat="1" ht="42.75">
      <c r="A116" s="37">
        <v>9.03</v>
      </c>
      <c r="B116" s="38" t="s">
        <v>157</v>
      </c>
      <c r="C116" s="40"/>
      <c r="D116" s="40">
        <v>13</v>
      </c>
      <c r="E116" s="41" t="s">
        <v>44</v>
      </c>
      <c r="F116" s="40">
        <v>132.49</v>
      </c>
      <c r="G116" s="47"/>
      <c r="H116" s="47"/>
      <c r="I116" s="48" t="s">
        <v>33</v>
      </c>
      <c r="J116" s="49">
        <f t="shared" si="4"/>
        <v>1</v>
      </c>
      <c r="K116" s="47" t="s">
        <v>34</v>
      </c>
      <c r="L116" s="47" t="s">
        <v>4</v>
      </c>
      <c r="M116" s="50"/>
      <c r="N116" s="61"/>
      <c r="O116" s="61"/>
      <c r="P116" s="62"/>
      <c r="Q116" s="61"/>
      <c r="R116" s="61"/>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3">
        <f t="shared" si="5"/>
        <v>1722.37</v>
      </c>
      <c r="BB116" s="65">
        <f t="shared" si="6"/>
        <v>1722.37</v>
      </c>
      <c r="BC116" s="64" t="str">
        <f t="shared" si="7"/>
        <v>INR  One Thousand Seven Hundred &amp; Twenty Two  and Paise Thirty Seven Only</v>
      </c>
      <c r="IA116" s="22">
        <v>9.03</v>
      </c>
      <c r="IB116" s="22" t="s">
        <v>157</v>
      </c>
      <c r="ID116" s="22">
        <v>13</v>
      </c>
      <c r="IE116" s="23" t="s">
        <v>44</v>
      </c>
      <c r="IF116" s="23"/>
      <c r="IG116" s="23"/>
      <c r="IH116" s="23"/>
      <c r="II116" s="23"/>
    </row>
    <row r="117" spans="1:243" s="22" customFormat="1" ht="94.5">
      <c r="A117" s="37">
        <v>9.04</v>
      </c>
      <c r="B117" s="38" t="s">
        <v>158</v>
      </c>
      <c r="C117" s="40"/>
      <c r="D117" s="67"/>
      <c r="E117" s="67"/>
      <c r="F117" s="67"/>
      <c r="G117" s="67"/>
      <c r="H117" s="67"/>
      <c r="I117" s="67"/>
      <c r="J117" s="67"/>
      <c r="K117" s="67"/>
      <c r="L117" s="67"/>
      <c r="M117" s="67"/>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IA117" s="22">
        <v>9.04</v>
      </c>
      <c r="IB117" s="22" t="s">
        <v>158</v>
      </c>
      <c r="IE117" s="23"/>
      <c r="IF117" s="23"/>
      <c r="IG117" s="23"/>
      <c r="IH117" s="23"/>
      <c r="II117" s="23"/>
    </row>
    <row r="118" spans="1:243" s="22" customFormat="1" ht="42.75">
      <c r="A118" s="37">
        <v>9.05</v>
      </c>
      <c r="B118" s="38" t="s">
        <v>159</v>
      </c>
      <c r="C118" s="40"/>
      <c r="D118" s="40">
        <v>65</v>
      </c>
      <c r="E118" s="41" t="s">
        <v>44</v>
      </c>
      <c r="F118" s="40">
        <v>208.02</v>
      </c>
      <c r="G118" s="47"/>
      <c r="H118" s="47"/>
      <c r="I118" s="48" t="s">
        <v>33</v>
      </c>
      <c r="J118" s="49">
        <f t="shared" si="4"/>
        <v>1</v>
      </c>
      <c r="K118" s="47" t="s">
        <v>34</v>
      </c>
      <c r="L118" s="47" t="s">
        <v>4</v>
      </c>
      <c r="M118" s="50"/>
      <c r="N118" s="61"/>
      <c r="O118" s="61"/>
      <c r="P118" s="62"/>
      <c r="Q118" s="61"/>
      <c r="R118" s="61"/>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3">
        <f t="shared" si="5"/>
        <v>13521.3</v>
      </c>
      <c r="BB118" s="65">
        <f t="shared" si="6"/>
        <v>13521.3</v>
      </c>
      <c r="BC118" s="64" t="str">
        <f t="shared" si="7"/>
        <v>INR  Thirteen Thousand Five Hundred &amp; Twenty One  and Paise Thirty Only</v>
      </c>
      <c r="IA118" s="22">
        <v>9.05</v>
      </c>
      <c r="IB118" s="22" t="s">
        <v>159</v>
      </c>
      <c r="ID118" s="22">
        <v>65</v>
      </c>
      <c r="IE118" s="23" t="s">
        <v>44</v>
      </c>
      <c r="IF118" s="23"/>
      <c r="IG118" s="23"/>
      <c r="IH118" s="23"/>
      <c r="II118" s="23"/>
    </row>
    <row r="119" spans="1:243" s="22" customFormat="1" ht="173.25">
      <c r="A119" s="37">
        <v>9.06</v>
      </c>
      <c r="B119" s="38" t="s">
        <v>160</v>
      </c>
      <c r="C119" s="40"/>
      <c r="D119" s="40">
        <v>4</v>
      </c>
      <c r="E119" s="41" t="s">
        <v>48</v>
      </c>
      <c r="F119" s="40">
        <v>213.99</v>
      </c>
      <c r="G119" s="47"/>
      <c r="H119" s="47"/>
      <c r="I119" s="48" t="s">
        <v>33</v>
      </c>
      <c r="J119" s="49">
        <f t="shared" si="4"/>
        <v>1</v>
      </c>
      <c r="K119" s="47" t="s">
        <v>34</v>
      </c>
      <c r="L119" s="47" t="s">
        <v>4</v>
      </c>
      <c r="M119" s="50"/>
      <c r="N119" s="61"/>
      <c r="O119" s="61"/>
      <c r="P119" s="62"/>
      <c r="Q119" s="61"/>
      <c r="R119" s="61"/>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3">
        <f t="shared" si="5"/>
        <v>855.96</v>
      </c>
      <c r="BB119" s="65">
        <f t="shared" si="6"/>
        <v>855.96</v>
      </c>
      <c r="BC119" s="64" t="str">
        <f t="shared" si="7"/>
        <v>INR  Eight Hundred &amp; Fifty Five  and Paise Ninety Six Only</v>
      </c>
      <c r="IA119" s="22">
        <v>9.06</v>
      </c>
      <c r="IB119" s="22" t="s">
        <v>160</v>
      </c>
      <c r="ID119" s="22">
        <v>4</v>
      </c>
      <c r="IE119" s="23" t="s">
        <v>48</v>
      </c>
      <c r="IF119" s="23"/>
      <c r="IG119" s="23"/>
      <c r="IH119" s="23"/>
      <c r="II119" s="23"/>
    </row>
    <row r="120" spans="1:243" s="22" customFormat="1" ht="80.25" customHeight="1">
      <c r="A120" s="37">
        <v>9.07</v>
      </c>
      <c r="B120" s="38" t="s">
        <v>161</v>
      </c>
      <c r="C120" s="40"/>
      <c r="D120" s="67"/>
      <c r="E120" s="67"/>
      <c r="F120" s="67"/>
      <c r="G120" s="67"/>
      <c r="H120" s="67"/>
      <c r="I120" s="67"/>
      <c r="J120" s="67"/>
      <c r="K120" s="67"/>
      <c r="L120" s="67"/>
      <c r="M120" s="67"/>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IA120" s="22">
        <v>9.07</v>
      </c>
      <c r="IB120" s="22" t="s">
        <v>161</v>
      </c>
      <c r="IE120" s="23"/>
      <c r="IF120" s="23"/>
      <c r="IG120" s="23"/>
      <c r="IH120" s="23"/>
      <c r="II120" s="23"/>
    </row>
    <row r="121" spans="1:243" s="22" customFormat="1" ht="28.5">
      <c r="A121" s="37">
        <v>9.08</v>
      </c>
      <c r="B121" s="38" t="s">
        <v>59</v>
      </c>
      <c r="C121" s="40"/>
      <c r="D121" s="40">
        <v>4</v>
      </c>
      <c r="E121" s="41" t="s">
        <v>44</v>
      </c>
      <c r="F121" s="40">
        <v>267.47</v>
      </c>
      <c r="G121" s="47"/>
      <c r="H121" s="47"/>
      <c r="I121" s="48" t="s">
        <v>33</v>
      </c>
      <c r="J121" s="49">
        <f>IF(I121="Less(-)",-1,1)</f>
        <v>1</v>
      </c>
      <c r="K121" s="47" t="s">
        <v>34</v>
      </c>
      <c r="L121" s="47" t="s">
        <v>4</v>
      </c>
      <c r="M121" s="50"/>
      <c r="N121" s="61"/>
      <c r="O121" s="61"/>
      <c r="P121" s="62"/>
      <c r="Q121" s="61"/>
      <c r="R121" s="61"/>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3">
        <f>total_amount_ba($B$2,$D$2,D121,F121,J121,K121,M121)</f>
        <v>1069.88</v>
      </c>
      <c r="BB121" s="65">
        <f>BA121+SUM(N121:AZ121)</f>
        <v>1069.88</v>
      </c>
      <c r="BC121" s="64" t="str">
        <f>SpellNumber(L121,BB121)</f>
        <v>INR  One Thousand  &amp;Sixty Nine  and Paise Eighty Eight Only</v>
      </c>
      <c r="IA121" s="22">
        <v>9.08</v>
      </c>
      <c r="IB121" s="22" t="s">
        <v>59</v>
      </c>
      <c r="ID121" s="22">
        <v>4</v>
      </c>
      <c r="IE121" s="23" t="s">
        <v>44</v>
      </c>
      <c r="IF121" s="23"/>
      <c r="IG121" s="23"/>
      <c r="IH121" s="23"/>
      <c r="II121" s="23"/>
    </row>
    <row r="122" spans="1:243" s="22" customFormat="1" ht="15.75">
      <c r="A122" s="37">
        <v>10</v>
      </c>
      <c r="B122" s="38" t="s">
        <v>162</v>
      </c>
      <c r="C122" s="40"/>
      <c r="D122" s="67"/>
      <c r="E122" s="67"/>
      <c r="F122" s="67"/>
      <c r="G122" s="67"/>
      <c r="H122" s="67"/>
      <c r="I122" s="67"/>
      <c r="J122" s="67"/>
      <c r="K122" s="67"/>
      <c r="L122" s="67"/>
      <c r="M122" s="67"/>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IA122" s="22">
        <v>10</v>
      </c>
      <c r="IB122" s="22" t="s">
        <v>162</v>
      </c>
      <c r="IE122" s="23"/>
      <c r="IF122" s="23"/>
      <c r="IG122" s="23"/>
      <c r="IH122" s="23"/>
      <c r="II122" s="23"/>
    </row>
    <row r="123" spans="1:243" s="22" customFormat="1" ht="15.75">
      <c r="A123" s="37">
        <v>10.01</v>
      </c>
      <c r="B123" s="38" t="s">
        <v>163</v>
      </c>
      <c r="C123" s="40"/>
      <c r="D123" s="67"/>
      <c r="E123" s="67"/>
      <c r="F123" s="67"/>
      <c r="G123" s="67"/>
      <c r="H123" s="67"/>
      <c r="I123" s="67"/>
      <c r="J123" s="67"/>
      <c r="K123" s="67"/>
      <c r="L123" s="67"/>
      <c r="M123" s="67"/>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IA123" s="22">
        <v>10.01</v>
      </c>
      <c r="IB123" s="22" t="s">
        <v>163</v>
      </c>
      <c r="IE123" s="23"/>
      <c r="IF123" s="23"/>
      <c r="IG123" s="23"/>
      <c r="IH123" s="23"/>
      <c r="II123" s="23"/>
    </row>
    <row r="124" spans="1:243" s="22" customFormat="1" ht="28.5">
      <c r="A124" s="37">
        <v>10.02</v>
      </c>
      <c r="B124" s="38" t="s">
        <v>49</v>
      </c>
      <c r="C124" s="40"/>
      <c r="D124" s="40">
        <v>100</v>
      </c>
      <c r="E124" s="41" t="s">
        <v>43</v>
      </c>
      <c r="F124" s="40">
        <v>231.08</v>
      </c>
      <c r="G124" s="47"/>
      <c r="H124" s="47"/>
      <c r="I124" s="48" t="s">
        <v>33</v>
      </c>
      <c r="J124" s="49">
        <f>IF(I124="Less(-)",-1,1)</f>
        <v>1</v>
      </c>
      <c r="K124" s="47" t="s">
        <v>34</v>
      </c>
      <c r="L124" s="47" t="s">
        <v>4</v>
      </c>
      <c r="M124" s="50"/>
      <c r="N124" s="61"/>
      <c r="O124" s="61"/>
      <c r="P124" s="62"/>
      <c r="Q124" s="61"/>
      <c r="R124" s="61"/>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3">
        <f>total_amount_ba($B$2,$D$2,D124,F124,J124,K124,M124)</f>
        <v>23108</v>
      </c>
      <c r="BB124" s="65">
        <f>BA124+SUM(N124:AZ124)</f>
        <v>23108</v>
      </c>
      <c r="BC124" s="64" t="str">
        <f>SpellNumber(L124,BB124)</f>
        <v>INR  Twenty Three Thousand One Hundred &amp; Eight  Only</v>
      </c>
      <c r="IA124" s="22">
        <v>10.02</v>
      </c>
      <c r="IB124" s="22" t="s">
        <v>49</v>
      </c>
      <c r="ID124" s="22">
        <v>100</v>
      </c>
      <c r="IE124" s="23" t="s">
        <v>43</v>
      </c>
      <c r="IF124" s="23"/>
      <c r="IG124" s="23"/>
      <c r="IH124" s="23"/>
      <c r="II124" s="23"/>
    </row>
    <row r="125" spans="1:243" s="22" customFormat="1" ht="31.5">
      <c r="A125" s="37">
        <v>10.03</v>
      </c>
      <c r="B125" s="38" t="s">
        <v>164</v>
      </c>
      <c r="C125" s="40"/>
      <c r="D125" s="67"/>
      <c r="E125" s="67"/>
      <c r="F125" s="67"/>
      <c r="G125" s="67"/>
      <c r="H125" s="67"/>
      <c r="I125" s="67"/>
      <c r="J125" s="67"/>
      <c r="K125" s="67"/>
      <c r="L125" s="67"/>
      <c r="M125" s="67"/>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IA125" s="22">
        <v>10.03</v>
      </c>
      <c r="IB125" s="22" t="s">
        <v>164</v>
      </c>
      <c r="IE125" s="23"/>
      <c r="IF125" s="23"/>
      <c r="IG125" s="23"/>
      <c r="IH125" s="23"/>
      <c r="II125" s="23"/>
    </row>
    <row r="126" spans="1:243" s="22" customFormat="1" ht="42.75">
      <c r="A126" s="37">
        <v>10.04</v>
      </c>
      <c r="B126" s="38" t="s">
        <v>49</v>
      </c>
      <c r="C126" s="40"/>
      <c r="D126" s="40">
        <v>95</v>
      </c>
      <c r="E126" s="41" t="s">
        <v>43</v>
      </c>
      <c r="F126" s="40">
        <v>266.46</v>
      </c>
      <c r="G126" s="47"/>
      <c r="H126" s="47"/>
      <c r="I126" s="48" t="s">
        <v>33</v>
      </c>
      <c r="J126" s="49">
        <f>IF(I126="Less(-)",-1,1)</f>
        <v>1</v>
      </c>
      <c r="K126" s="47" t="s">
        <v>34</v>
      </c>
      <c r="L126" s="47" t="s">
        <v>4</v>
      </c>
      <c r="M126" s="50"/>
      <c r="N126" s="61"/>
      <c r="O126" s="61"/>
      <c r="P126" s="62"/>
      <c r="Q126" s="61"/>
      <c r="R126" s="61"/>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3">
        <f>total_amount_ba($B$2,$D$2,D126,F126,J126,K126,M126)</f>
        <v>25313.7</v>
      </c>
      <c r="BB126" s="65">
        <f>BA126+SUM(N126:AZ126)</f>
        <v>25313.7</v>
      </c>
      <c r="BC126" s="64" t="str">
        <f>SpellNumber(L126,BB126)</f>
        <v>INR  Twenty Five Thousand Three Hundred &amp; Thirteen  and Paise Seventy Only</v>
      </c>
      <c r="IA126" s="22">
        <v>10.04</v>
      </c>
      <c r="IB126" s="22" t="s">
        <v>49</v>
      </c>
      <c r="ID126" s="22">
        <v>95</v>
      </c>
      <c r="IE126" s="23" t="s">
        <v>43</v>
      </c>
      <c r="IF126" s="23"/>
      <c r="IG126" s="23"/>
      <c r="IH126" s="23"/>
      <c r="II126" s="23"/>
    </row>
    <row r="127" spans="1:243" s="22" customFormat="1" ht="63">
      <c r="A127" s="37">
        <v>10.05</v>
      </c>
      <c r="B127" s="38" t="s">
        <v>165</v>
      </c>
      <c r="C127" s="40"/>
      <c r="D127" s="67"/>
      <c r="E127" s="67"/>
      <c r="F127" s="67"/>
      <c r="G127" s="67"/>
      <c r="H127" s="67"/>
      <c r="I127" s="67"/>
      <c r="J127" s="67"/>
      <c r="K127" s="67"/>
      <c r="L127" s="67"/>
      <c r="M127" s="67"/>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IA127" s="22">
        <v>10.05</v>
      </c>
      <c r="IB127" s="22" t="s">
        <v>165</v>
      </c>
      <c r="IE127" s="23"/>
      <c r="IF127" s="23"/>
      <c r="IG127" s="23"/>
      <c r="IH127" s="23"/>
      <c r="II127" s="23"/>
    </row>
    <row r="128" spans="1:243" s="22" customFormat="1" ht="42.75">
      <c r="A128" s="37">
        <v>10.06</v>
      </c>
      <c r="B128" s="38" t="s">
        <v>166</v>
      </c>
      <c r="C128" s="40"/>
      <c r="D128" s="40">
        <v>15</v>
      </c>
      <c r="E128" s="41" t="s">
        <v>43</v>
      </c>
      <c r="F128" s="40">
        <v>323.81</v>
      </c>
      <c r="G128" s="47"/>
      <c r="H128" s="47"/>
      <c r="I128" s="48" t="s">
        <v>33</v>
      </c>
      <c r="J128" s="49">
        <f>IF(I128="Less(-)",-1,1)</f>
        <v>1</v>
      </c>
      <c r="K128" s="47" t="s">
        <v>34</v>
      </c>
      <c r="L128" s="47" t="s">
        <v>4</v>
      </c>
      <c r="M128" s="50"/>
      <c r="N128" s="61"/>
      <c r="O128" s="61"/>
      <c r="P128" s="62"/>
      <c r="Q128" s="61"/>
      <c r="R128" s="61"/>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3">
        <f>total_amount_ba($B$2,$D$2,D128,F128,J128,K128,M128)</f>
        <v>4857.15</v>
      </c>
      <c r="BB128" s="65">
        <f>BA128+SUM(N128:AZ128)</f>
        <v>4857.15</v>
      </c>
      <c r="BC128" s="64" t="str">
        <f>SpellNumber(L128,BB128)</f>
        <v>INR  Four Thousand Eight Hundred &amp; Fifty Seven  and Paise Fifteen Only</v>
      </c>
      <c r="IA128" s="22">
        <v>10.06</v>
      </c>
      <c r="IB128" s="22" t="s">
        <v>166</v>
      </c>
      <c r="ID128" s="22">
        <v>15</v>
      </c>
      <c r="IE128" s="23" t="s">
        <v>43</v>
      </c>
      <c r="IF128" s="23"/>
      <c r="IG128" s="23"/>
      <c r="IH128" s="23"/>
      <c r="II128" s="23"/>
    </row>
    <row r="129" spans="1:243" s="22" customFormat="1" ht="15.75">
      <c r="A129" s="37">
        <v>10.07</v>
      </c>
      <c r="B129" s="38" t="s">
        <v>167</v>
      </c>
      <c r="C129" s="40"/>
      <c r="D129" s="67"/>
      <c r="E129" s="67"/>
      <c r="F129" s="67"/>
      <c r="G129" s="67"/>
      <c r="H129" s="67"/>
      <c r="I129" s="67"/>
      <c r="J129" s="67"/>
      <c r="K129" s="67"/>
      <c r="L129" s="67"/>
      <c r="M129" s="67"/>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IA129" s="22">
        <v>10.07</v>
      </c>
      <c r="IB129" s="22" t="s">
        <v>167</v>
      </c>
      <c r="IE129" s="23"/>
      <c r="IF129" s="23"/>
      <c r="IG129" s="23"/>
      <c r="IH129" s="23"/>
      <c r="II129" s="23"/>
    </row>
    <row r="130" spans="1:243" s="22" customFormat="1" ht="42.75">
      <c r="A130" s="37">
        <v>10.08</v>
      </c>
      <c r="B130" s="38" t="s">
        <v>168</v>
      </c>
      <c r="C130" s="40"/>
      <c r="D130" s="40">
        <v>25</v>
      </c>
      <c r="E130" s="41" t="s">
        <v>43</v>
      </c>
      <c r="F130" s="40">
        <v>199.34</v>
      </c>
      <c r="G130" s="47"/>
      <c r="H130" s="47"/>
      <c r="I130" s="48" t="s">
        <v>33</v>
      </c>
      <c r="J130" s="49">
        <f>IF(I130="Less(-)",-1,1)</f>
        <v>1</v>
      </c>
      <c r="K130" s="47" t="s">
        <v>34</v>
      </c>
      <c r="L130" s="47" t="s">
        <v>4</v>
      </c>
      <c r="M130" s="50"/>
      <c r="N130" s="61"/>
      <c r="O130" s="61"/>
      <c r="P130" s="62"/>
      <c r="Q130" s="61"/>
      <c r="R130" s="61"/>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3">
        <f>total_amount_ba($B$2,$D$2,D130,F130,J130,K130,M130)</f>
        <v>4983.5</v>
      </c>
      <c r="BB130" s="65">
        <f>BA130+SUM(N130:AZ130)</f>
        <v>4983.5</v>
      </c>
      <c r="BC130" s="64" t="str">
        <f>SpellNumber(L130,BB130)</f>
        <v>INR  Four Thousand Nine Hundred &amp; Eighty Three  and Paise Fifty Only</v>
      </c>
      <c r="IA130" s="22">
        <v>10.08</v>
      </c>
      <c r="IB130" s="22" t="s">
        <v>168</v>
      </c>
      <c r="ID130" s="22">
        <v>25</v>
      </c>
      <c r="IE130" s="23" t="s">
        <v>43</v>
      </c>
      <c r="IF130" s="23"/>
      <c r="IG130" s="23"/>
      <c r="IH130" s="23"/>
      <c r="II130" s="23"/>
    </row>
    <row r="131" spans="1:243" s="22" customFormat="1" ht="94.5">
      <c r="A131" s="37">
        <v>10.09</v>
      </c>
      <c r="B131" s="38" t="s">
        <v>169</v>
      </c>
      <c r="C131" s="40"/>
      <c r="D131" s="67"/>
      <c r="E131" s="67"/>
      <c r="F131" s="67"/>
      <c r="G131" s="67"/>
      <c r="H131" s="67"/>
      <c r="I131" s="67"/>
      <c r="J131" s="67"/>
      <c r="K131" s="67"/>
      <c r="L131" s="67"/>
      <c r="M131" s="67"/>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IA131" s="22">
        <v>10.09</v>
      </c>
      <c r="IB131" s="22" t="s">
        <v>169</v>
      </c>
      <c r="IE131" s="23"/>
      <c r="IF131" s="23"/>
      <c r="IG131" s="23"/>
      <c r="IH131" s="23"/>
      <c r="II131" s="23"/>
    </row>
    <row r="132" spans="1:243" s="22" customFormat="1" ht="42.75">
      <c r="A132" s="66">
        <v>10.1</v>
      </c>
      <c r="B132" s="38" t="s">
        <v>170</v>
      </c>
      <c r="C132" s="40"/>
      <c r="D132" s="40">
        <v>368</v>
      </c>
      <c r="E132" s="41" t="s">
        <v>43</v>
      </c>
      <c r="F132" s="40">
        <v>76.41</v>
      </c>
      <c r="G132" s="47"/>
      <c r="H132" s="47"/>
      <c r="I132" s="48" t="s">
        <v>33</v>
      </c>
      <c r="J132" s="49">
        <f>IF(I132="Less(-)",-1,1)</f>
        <v>1</v>
      </c>
      <c r="K132" s="47" t="s">
        <v>34</v>
      </c>
      <c r="L132" s="47" t="s">
        <v>4</v>
      </c>
      <c r="M132" s="50"/>
      <c r="N132" s="61"/>
      <c r="O132" s="61"/>
      <c r="P132" s="62"/>
      <c r="Q132" s="61"/>
      <c r="R132" s="61"/>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3">
        <f>total_amount_ba($B$2,$D$2,D132,F132,J132,K132,M132)</f>
        <v>28118.88</v>
      </c>
      <c r="BB132" s="65">
        <f>BA132+SUM(N132:AZ132)</f>
        <v>28118.88</v>
      </c>
      <c r="BC132" s="64" t="str">
        <f>SpellNumber(L132,BB132)</f>
        <v>INR  Twenty Eight Thousand One Hundred &amp; Eighteen  and Paise Eighty Eight Only</v>
      </c>
      <c r="IA132" s="22">
        <v>10.1</v>
      </c>
      <c r="IB132" s="22" t="s">
        <v>170</v>
      </c>
      <c r="ID132" s="22">
        <v>368</v>
      </c>
      <c r="IE132" s="23" t="s">
        <v>43</v>
      </c>
      <c r="IF132" s="23"/>
      <c r="IG132" s="23"/>
      <c r="IH132" s="23"/>
      <c r="II132" s="23"/>
    </row>
    <row r="133" spans="1:243" s="22" customFormat="1" ht="47.25">
      <c r="A133" s="37">
        <v>10.11</v>
      </c>
      <c r="B133" s="38" t="s">
        <v>171</v>
      </c>
      <c r="C133" s="40"/>
      <c r="D133" s="67"/>
      <c r="E133" s="67"/>
      <c r="F133" s="67"/>
      <c r="G133" s="67"/>
      <c r="H133" s="67"/>
      <c r="I133" s="67"/>
      <c r="J133" s="67"/>
      <c r="K133" s="67"/>
      <c r="L133" s="67"/>
      <c r="M133" s="67"/>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IA133" s="22">
        <v>10.11</v>
      </c>
      <c r="IB133" s="22" t="s">
        <v>171</v>
      </c>
      <c r="IE133" s="23"/>
      <c r="IF133" s="23"/>
      <c r="IG133" s="23"/>
      <c r="IH133" s="23"/>
      <c r="II133" s="23"/>
    </row>
    <row r="134" spans="1:243" s="22" customFormat="1" ht="63">
      <c r="A134" s="37">
        <v>10.12</v>
      </c>
      <c r="B134" s="38" t="s">
        <v>172</v>
      </c>
      <c r="C134" s="40"/>
      <c r="D134" s="40">
        <v>225</v>
      </c>
      <c r="E134" s="41" t="s">
        <v>43</v>
      </c>
      <c r="F134" s="39">
        <v>141.3</v>
      </c>
      <c r="G134" s="47"/>
      <c r="H134" s="47"/>
      <c r="I134" s="48" t="s">
        <v>33</v>
      </c>
      <c r="J134" s="49">
        <f>IF(I134="Less(-)",-1,1)</f>
        <v>1</v>
      </c>
      <c r="K134" s="47" t="s">
        <v>34</v>
      </c>
      <c r="L134" s="47" t="s">
        <v>4</v>
      </c>
      <c r="M134" s="50"/>
      <c r="N134" s="61"/>
      <c r="O134" s="61"/>
      <c r="P134" s="62"/>
      <c r="Q134" s="61"/>
      <c r="R134" s="61"/>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3">
        <f>total_amount_ba($B$2,$D$2,D134,F134,J134,K134,M134)</f>
        <v>31792.5</v>
      </c>
      <c r="BB134" s="65">
        <f>BA134+SUM(N134:AZ134)</f>
        <v>31792.5</v>
      </c>
      <c r="BC134" s="64" t="str">
        <f>SpellNumber(L134,BB134)</f>
        <v>INR  Thirty One Thousand Seven Hundred &amp; Ninety Two  and Paise Fifty Only</v>
      </c>
      <c r="IA134" s="22">
        <v>10.12</v>
      </c>
      <c r="IB134" s="22" t="s">
        <v>172</v>
      </c>
      <c r="ID134" s="22">
        <v>225</v>
      </c>
      <c r="IE134" s="23" t="s">
        <v>43</v>
      </c>
      <c r="IF134" s="23"/>
      <c r="IG134" s="23"/>
      <c r="IH134" s="23"/>
      <c r="II134" s="23"/>
    </row>
    <row r="135" spans="1:243" s="22" customFormat="1" ht="47.25">
      <c r="A135" s="66">
        <v>10.13</v>
      </c>
      <c r="B135" s="38" t="s">
        <v>173</v>
      </c>
      <c r="C135" s="40"/>
      <c r="D135" s="67"/>
      <c r="E135" s="67"/>
      <c r="F135" s="67"/>
      <c r="G135" s="67"/>
      <c r="H135" s="67"/>
      <c r="I135" s="67"/>
      <c r="J135" s="67"/>
      <c r="K135" s="67"/>
      <c r="L135" s="67"/>
      <c r="M135" s="67"/>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IA135" s="22">
        <v>10.13</v>
      </c>
      <c r="IB135" s="22" t="s">
        <v>173</v>
      </c>
      <c r="IE135" s="23"/>
      <c r="IF135" s="23"/>
      <c r="IG135" s="23"/>
      <c r="IH135" s="23"/>
      <c r="II135" s="23"/>
    </row>
    <row r="136" spans="1:243" s="22" customFormat="1" ht="42.75">
      <c r="A136" s="37">
        <v>10.14</v>
      </c>
      <c r="B136" s="38" t="s">
        <v>170</v>
      </c>
      <c r="C136" s="40"/>
      <c r="D136" s="40">
        <v>40</v>
      </c>
      <c r="E136" s="41" t="s">
        <v>43</v>
      </c>
      <c r="F136" s="40">
        <v>106.58</v>
      </c>
      <c r="G136" s="47"/>
      <c r="H136" s="47"/>
      <c r="I136" s="48" t="s">
        <v>33</v>
      </c>
      <c r="J136" s="49">
        <f>IF(I136="Less(-)",-1,1)</f>
        <v>1</v>
      </c>
      <c r="K136" s="47" t="s">
        <v>34</v>
      </c>
      <c r="L136" s="47" t="s">
        <v>4</v>
      </c>
      <c r="M136" s="50"/>
      <c r="N136" s="61"/>
      <c r="O136" s="61"/>
      <c r="P136" s="62"/>
      <c r="Q136" s="61"/>
      <c r="R136" s="61"/>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3">
        <f>total_amount_ba($B$2,$D$2,D136,F136,J136,K136,M136)</f>
        <v>4263.2</v>
      </c>
      <c r="BB136" s="65">
        <f>BA136+SUM(N136:AZ136)</f>
        <v>4263.2</v>
      </c>
      <c r="BC136" s="64" t="str">
        <f>SpellNumber(L136,BB136)</f>
        <v>INR  Four Thousand Two Hundred &amp; Sixty Three  and Paise Twenty Only</v>
      </c>
      <c r="IA136" s="22">
        <v>10.14</v>
      </c>
      <c r="IB136" s="22" t="s">
        <v>170</v>
      </c>
      <c r="ID136" s="22">
        <v>40</v>
      </c>
      <c r="IE136" s="23" t="s">
        <v>43</v>
      </c>
      <c r="IF136" s="23"/>
      <c r="IG136" s="23"/>
      <c r="IH136" s="23"/>
      <c r="II136" s="23"/>
    </row>
    <row r="137" spans="1:243" s="22" customFormat="1" ht="63">
      <c r="A137" s="37">
        <v>10.15</v>
      </c>
      <c r="B137" s="38" t="s">
        <v>174</v>
      </c>
      <c r="C137" s="40"/>
      <c r="D137" s="67"/>
      <c r="E137" s="67"/>
      <c r="F137" s="67"/>
      <c r="G137" s="67"/>
      <c r="H137" s="67"/>
      <c r="I137" s="67"/>
      <c r="J137" s="67"/>
      <c r="K137" s="67"/>
      <c r="L137" s="67"/>
      <c r="M137" s="67"/>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IA137" s="22">
        <v>10.15</v>
      </c>
      <c r="IB137" s="22" t="s">
        <v>174</v>
      </c>
      <c r="IE137" s="23"/>
      <c r="IF137" s="23"/>
      <c r="IG137" s="23"/>
      <c r="IH137" s="23"/>
      <c r="II137" s="23"/>
    </row>
    <row r="138" spans="1:243" s="22" customFormat="1" ht="63">
      <c r="A138" s="37">
        <v>10.16</v>
      </c>
      <c r="B138" s="38" t="s">
        <v>175</v>
      </c>
      <c r="C138" s="40"/>
      <c r="D138" s="40">
        <v>80</v>
      </c>
      <c r="E138" s="41" t="s">
        <v>43</v>
      </c>
      <c r="F138" s="40">
        <v>155.33</v>
      </c>
      <c r="G138" s="47"/>
      <c r="H138" s="47"/>
      <c r="I138" s="48" t="s">
        <v>33</v>
      </c>
      <c r="J138" s="49">
        <f>IF(I138="Less(-)",-1,1)</f>
        <v>1</v>
      </c>
      <c r="K138" s="47" t="s">
        <v>34</v>
      </c>
      <c r="L138" s="47" t="s">
        <v>4</v>
      </c>
      <c r="M138" s="50"/>
      <c r="N138" s="61"/>
      <c r="O138" s="61"/>
      <c r="P138" s="62"/>
      <c r="Q138" s="61"/>
      <c r="R138" s="61"/>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3">
        <f>total_amount_ba($B$2,$D$2,D138,F138,J138,K138,M138)</f>
        <v>12426.4</v>
      </c>
      <c r="BB138" s="65">
        <f>BA138+SUM(N138:AZ138)</f>
        <v>12426.4</v>
      </c>
      <c r="BC138" s="64" t="str">
        <f>SpellNumber(L138,BB138)</f>
        <v>INR  Twelve Thousand Four Hundred &amp; Twenty Six  and Paise Forty Only</v>
      </c>
      <c r="IA138" s="22">
        <v>10.16</v>
      </c>
      <c r="IB138" s="22" t="s">
        <v>175</v>
      </c>
      <c r="ID138" s="22">
        <v>80</v>
      </c>
      <c r="IE138" s="23" t="s">
        <v>43</v>
      </c>
      <c r="IF138" s="23"/>
      <c r="IG138" s="23"/>
      <c r="IH138" s="23"/>
      <c r="II138" s="23"/>
    </row>
    <row r="139" spans="1:243" s="22" customFormat="1" ht="94.5">
      <c r="A139" s="37">
        <v>10.17</v>
      </c>
      <c r="B139" s="38" t="s">
        <v>50</v>
      </c>
      <c r="C139" s="40"/>
      <c r="D139" s="40">
        <v>368</v>
      </c>
      <c r="E139" s="41" t="s">
        <v>43</v>
      </c>
      <c r="F139" s="40">
        <v>100.96</v>
      </c>
      <c r="G139" s="47"/>
      <c r="H139" s="47"/>
      <c r="I139" s="48" t="s">
        <v>33</v>
      </c>
      <c r="J139" s="49">
        <f>IF(I139="Less(-)",-1,1)</f>
        <v>1</v>
      </c>
      <c r="K139" s="47" t="s">
        <v>34</v>
      </c>
      <c r="L139" s="47" t="s">
        <v>4</v>
      </c>
      <c r="M139" s="50"/>
      <c r="N139" s="61"/>
      <c r="O139" s="61"/>
      <c r="P139" s="62"/>
      <c r="Q139" s="61"/>
      <c r="R139" s="61"/>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3">
        <f>total_amount_ba($B$2,$D$2,D139,F139,J139,K139,M139)</f>
        <v>37153.28</v>
      </c>
      <c r="BB139" s="65">
        <f>BA139+SUM(N139:AZ139)</f>
        <v>37153.28</v>
      </c>
      <c r="BC139" s="64" t="str">
        <f>SpellNumber(L139,BB139)</f>
        <v>INR  Thirty Seven Thousand One Hundred &amp; Fifty Three  and Paise Twenty Eight Only</v>
      </c>
      <c r="IA139" s="22">
        <v>10.17</v>
      </c>
      <c r="IB139" s="22" t="s">
        <v>50</v>
      </c>
      <c r="ID139" s="22">
        <v>368</v>
      </c>
      <c r="IE139" s="23" t="s">
        <v>43</v>
      </c>
      <c r="IF139" s="23"/>
      <c r="IG139" s="23"/>
      <c r="IH139" s="23"/>
      <c r="II139" s="23"/>
    </row>
    <row r="140" spans="1:243" s="22" customFormat="1" ht="31.5">
      <c r="A140" s="37">
        <v>10.18</v>
      </c>
      <c r="B140" s="38" t="s">
        <v>176</v>
      </c>
      <c r="C140" s="40"/>
      <c r="D140" s="67"/>
      <c r="E140" s="67"/>
      <c r="F140" s="67"/>
      <c r="G140" s="67"/>
      <c r="H140" s="67"/>
      <c r="I140" s="67"/>
      <c r="J140" s="67"/>
      <c r="K140" s="67"/>
      <c r="L140" s="67"/>
      <c r="M140" s="67"/>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IA140" s="22">
        <v>10.18</v>
      </c>
      <c r="IB140" s="22" t="s">
        <v>176</v>
      </c>
      <c r="IE140" s="23"/>
      <c r="IF140" s="23"/>
      <c r="IG140" s="23"/>
      <c r="IH140" s="23"/>
      <c r="II140" s="23"/>
    </row>
    <row r="141" spans="1:243" s="22" customFormat="1" ht="42.75">
      <c r="A141" s="66">
        <v>10.19</v>
      </c>
      <c r="B141" s="38" t="s">
        <v>177</v>
      </c>
      <c r="C141" s="40"/>
      <c r="D141" s="40">
        <v>307</v>
      </c>
      <c r="E141" s="41" t="s">
        <v>43</v>
      </c>
      <c r="F141" s="40">
        <v>14.69</v>
      </c>
      <c r="G141" s="47"/>
      <c r="H141" s="47"/>
      <c r="I141" s="48" t="s">
        <v>33</v>
      </c>
      <c r="J141" s="49">
        <f>IF(I141="Less(-)",-1,1)</f>
        <v>1</v>
      </c>
      <c r="K141" s="47" t="s">
        <v>34</v>
      </c>
      <c r="L141" s="47" t="s">
        <v>4</v>
      </c>
      <c r="M141" s="50"/>
      <c r="N141" s="61"/>
      <c r="O141" s="61"/>
      <c r="P141" s="62"/>
      <c r="Q141" s="61"/>
      <c r="R141" s="61"/>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3">
        <f>total_amount_ba($B$2,$D$2,D141,F141,J141,K141,M141)</f>
        <v>4509.83</v>
      </c>
      <c r="BB141" s="65">
        <f>BA141+SUM(N141:AZ141)</f>
        <v>4509.83</v>
      </c>
      <c r="BC141" s="64" t="str">
        <f>SpellNumber(L141,BB141)</f>
        <v>INR  Four Thousand Five Hundred &amp; Nine  and Paise Eighty Three Only</v>
      </c>
      <c r="IA141" s="22">
        <v>10.19</v>
      </c>
      <c r="IB141" s="22" t="s">
        <v>177</v>
      </c>
      <c r="ID141" s="22">
        <v>307</v>
      </c>
      <c r="IE141" s="23" t="s">
        <v>43</v>
      </c>
      <c r="IF141" s="23"/>
      <c r="IG141" s="23"/>
      <c r="IH141" s="23"/>
      <c r="II141" s="23"/>
    </row>
    <row r="142" spans="1:243" s="22" customFormat="1" ht="94.5">
      <c r="A142" s="66">
        <v>10.2</v>
      </c>
      <c r="B142" s="38" t="s">
        <v>178</v>
      </c>
      <c r="C142" s="40"/>
      <c r="D142" s="40">
        <v>368</v>
      </c>
      <c r="E142" s="41" t="s">
        <v>43</v>
      </c>
      <c r="F142" s="39">
        <v>16</v>
      </c>
      <c r="G142" s="47"/>
      <c r="H142" s="47"/>
      <c r="I142" s="48" t="s">
        <v>33</v>
      </c>
      <c r="J142" s="49">
        <f>IF(I142="Less(-)",-1,1)</f>
        <v>1</v>
      </c>
      <c r="K142" s="47" t="s">
        <v>34</v>
      </c>
      <c r="L142" s="47" t="s">
        <v>4</v>
      </c>
      <c r="M142" s="50"/>
      <c r="N142" s="61"/>
      <c r="O142" s="61"/>
      <c r="P142" s="62"/>
      <c r="Q142" s="61"/>
      <c r="R142" s="61"/>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3">
        <f>total_amount_ba($B$2,$D$2,D142,F142,J142,K142,M142)</f>
        <v>5888</v>
      </c>
      <c r="BB142" s="65">
        <f>BA142+SUM(N142:AZ142)</f>
        <v>5888</v>
      </c>
      <c r="BC142" s="64" t="str">
        <f>SpellNumber(L142,BB142)</f>
        <v>INR  Five Thousand Eight Hundred &amp; Eighty Eight  Only</v>
      </c>
      <c r="IA142" s="22">
        <v>10.2</v>
      </c>
      <c r="IB142" s="22" t="s">
        <v>178</v>
      </c>
      <c r="ID142" s="22">
        <v>368</v>
      </c>
      <c r="IE142" s="23" t="s">
        <v>43</v>
      </c>
      <c r="IF142" s="23"/>
      <c r="IG142" s="23"/>
      <c r="IH142" s="23"/>
      <c r="II142" s="23"/>
    </row>
    <row r="143" spans="1:243" s="22" customFormat="1" ht="63">
      <c r="A143" s="37">
        <v>10.21</v>
      </c>
      <c r="B143" s="38" t="s">
        <v>174</v>
      </c>
      <c r="C143" s="40"/>
      <c r="D143" s="67"/>
      <c r="E143" s="67"/>
      <c r="F143" s="67"/>
      <c r="G143" s="67"/>
      <c r="H143" s="67"/>
      <c r="I143" s="67"/>
      <c r="J143" s="67"/>
      <c r="K143" s="67"/>
      <c r="L143" s="67"/>
      <c r="M143" s="67"/>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IA143" s="22">
        <v>10.21</v>
      </c>
      <c r="IB143" s="22" t="s">
        <v>174</v>
      </c>
      <c r="IE143" s="23"/>
      <c r="IF143" s="23"/>
      <c r="IG143" s="23"/>
      <c r="IH143" s="23"/>
      <c r="II143" s="23"/>
    </row>
    <row r="144" spans="1:243" s="22" customFormat="1" ht="42.75">
      <c r="A144" s="37">
        <v>10.22</v>
      </c>
      <c r="B144" s="38" t="s">
        <v>52</v>
      </c>
      <c r="C144" s="40"/>
      <c r="D144" s="40">
        <v>185</v>
      </c>
      <c r="E144" s="41" t="s">
        <v>43</v>
      </c>
      <c r="F144" s="39">
        <v>70.1</v>
      </c>
      <c r="G144" s="47"/>
      <c r="H144" s="47"/>
      <c r="I144" s="48" t="s">
        <v>33</v>
      </c>
      <c r="J144" s="49">
        <f>IF(I144="Less(-)",-1,1)</f>
        <v>1</v>
      </c>
      <c r="K144" s="47" t="s">
        <v>34</v>
      </c>
      <c r="L144" s="47" t="s">
        <v>4</v>
      </c>
      <c r="M144" s="50"/>
      <c r="N144" s="61"/>
      <c r="O144" s="61"/>
      <c r="P144" s="62"/>
      <c r="Q144" s="61"/>
      <c r="R144" s="61"/>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3">
        <f>total_amount_ba($B$2,$D$2,D144,F144,J144,K144,M144)</f>
        <v>12968.5</v>
      </c>
      <c r="BB144" s="65">
        <f>BA144+SUM(N144:AZ144)</f>
        <v>12968.5</v>
      </c>
      <c r="BC144" s="64" t="str">
        <f>SpellNumber(L144,BB144)</f>
        <v>INR  Twelve Thousand Nine Hundred &amp; Sixty Eight  and Paise Fifty Only</v>
      </c>
      <c r="IA144" s="22">
        <v>10.22</v>
      </c>
      <c r="IB144" s="22" t="s">
        <v>52</v>
      </c>
      <c r="ID144" s="22">
        <v>185</v>
      </c>
      <c r="IE144" s="23" t="s">
        <v>43</v>
      </c>
      <c r="IF144" s="23"/>
      <c r="IG144" s="23"/>
      <c r="IH144" s="23"/>
      <c r="II144" s="23"/>
    </row>
    <row r="145" spans="1:243" s="22" customFormat="1" ht="47.25">
      <c r="A145" s="37">
        <v>10.23</v>
      </c>
      <c r="B145" s="38" t="s">
        <v>179</v>
      </c>
      <c r="C145" s="40"/>
      <c r="D145" s="67"/>
      <c r="E145" s="67"/>
      <c r="F145" s="67"/>
      <c r="G145" s="67"/>
      <c r="H145" s="67"/>
      <c r="I145" s="67"/>
      <c r="J145" s="67"/>
      <c r="K145" s="67"/>
      <c r="L145" s="67"/>
      <c r="M145" s="67"/>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IA145" s="22">
        <v>10.23</v>
      </c>
      <c r="IB145" s="22" t="s">
        <v>179</v>
      </c>
      <c r="IE145" s="23"/>
      <c r="IF145" s="23"/>
      <c r="IG145" s="23"/>
      <c r="IH145" s="23"/>
      <c r="II145" s="23"/>
    </row>
    <row r="146" spans="1:243" s="22" customFormat="1" ht="47.25">
      <c r="A146" s="37">
        <v>10.24</v>
      </c>
      <c r="B146" s="38" t="s">
        <v>180</v>
      </c>
      <c r="C146" s="40"/>
      <c r="D146" s="40">
        <v>300</v>
      </c>
      <c r="E146" s="41" t="s">
        <v>43</v>
      </c>
      <c r="F146" s="40">
        <v>85.71</v>
      </c>
      <c r="G146" s="47"/>
      <c r="H146" s="47"/>
      <c r="I146" s="48" t="s">
        <v>33</v>
      </c>
      <c r="J146" s="49">
        <f>IF(I146="Less(-)",-1,1)</f>
        <v>1</v>
      </c>
      <c r="K146" s="47" t="s">
        <v>34</v>
      </c>
      <c r="L146" s="47" t="s">
        <v>4</v>
      </c>
      <c r="M146" s="50"/>
      <c r="N146" s="61"/>
      <c r="O146" s="61"/>
      <c r="P146" s="62"/>
      <c r="Q146" s="61"/>
      <c r="R146" s="61"/>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3">
        <f>total_amount_ba($B$2,$D$2,D146,F146,J146,K146,M146)</f>
        <v>25713</v>
      </c>
      <c r="BB146" s="65">
        <f>BA146+SUM(N146:AZ146)</f>
        <v>25713</v>
      </c>
      <c r="BC146" s="64" t="str">
        <f>SpellNumber(L146,BB146)</f>
        <v>INR  Twenty Five Thousand Seven Hundred &amp; Thirteen  Only</v>
      </c>
      <c r="IA146" s="22">
        <v>10.24</v>
      </c>
      <c r="IB146" s="22" t="s">
        <v>180</v>
      </c>
      <c r="ID146" s="22">
        <v>300</v>
      </c>
      <c r="IE146" s="23" t="s">
        <v>43</v>
      </c>
      <c r="IF146" s="23"/>
      <c r="IG146" s="23"/>
      <c r="IH146" s="23"/>
      <c r="II146" s="23"/>
    </row>
    <row r="147" spans="1:243" s="22" customFormat="1" ht="15.75">
      <c r="A147" s="37">
        <v>11</v>
      </c>
      <c r="B147" s="38" t="s">
        <v>181</v>
      </c>
      <c r="C147" s="40"/>
      <c r="D147" s="67"/>
      <c r="E147" s="67"/>
      <c r="F147" s="67"/>
      <c r="G147" s="67"/>
      <c r="H147" s="67"/>
      <c r="I147" s="67"/>
      <c r="J147" s="67"/>
      <c r="K147" s="67"/>
      <c r="L147" s="67"/>
      <c r="M147" s="67"/>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IA147" s="22">
        <v>11</v>
      </c>
      <c r="IB147" s="22" t="s">
        <v>181</v>
      </c>
      <c r="IE147" s="23"/>
      <c r="IF147" s="23"/>
      <c r="IG147" s="23"/>
      <c r="IH147" s="23"/>
      <c r="II147" s="23"/>
    </row>
    <row r="148" spans="1:243" s="22" customFormat="1" ht="157.5">
      <c r="A148" s="37">
        <v>11.01</v>
      </c>
      <c r="B148" s="38" t="s">
        <v>182</v>
      </c>
      <c r="C148" s="40"/>
      <c r="D148" s="67"/>
      <c r="E148" s="67"/>
      <c r="F148" s="67"/>
      <c r="G148" s="67"/>
      <c r="H148" s="67"/>
      <c r="I148" s="67"/>
      <c r="J148" s="67"/>
      <c r="K148" s="67"/>
      <c r="L148" s="67"/>
      <c r="M148" s="67"/>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IA148" s="22">
        <v>11.01</v>
      </c>
      <c r="IB148" s="22" t="s">
        <v>182</v>
      </c>
      <c r="IE148" s="23"/>
      <c r="IF148" s="23"/>
      <c r="IG148" s="23"/>
      <c r="IH148" s="23"/>
      <c r="II148" s="23"/>
    </row>
    <row r="149" spans="1:243" s="22" customFormat="1" ht="42.75">
      <c r="A149" s="37">
        <v>11.02</v>
      </c>
      <c r="B149" s="38" t="s">
        <v>51</v>
      </c>
      <c r="C149" s="40"/>
      <c r="D149" s="40">
        <v>20</v>
      </c>
      <c r="E149" s="41" t="s">
        <v>43</v>
      </c>
      <c r="F149" s="40">
        <v>376.68</v>
      </c>
      <c r="G149" s="47"/>
      <c r="H149" s="47"/>
      <c r="I149" s="48" t="s">
        <v>33</v>
      </c>
      <c r="J149" s="49">
        <f>IF(I149="Less(-)",-1,1)</f>
        <v>1</v>
      </c>
      <c r="K149" s="47" t="s">
        <v>34</v>
      </c>
      <c r="L149" s="47" t="s">
        <v>4</v>
      </c>
      <c r="M149" s="50"/>
      <c r="N149" s="61"/>
      <c r="O149" s="61"/>
      <c r="P149" s="62"/>
      <c r="Q149" s="61"/>
      <c r="R149" s="61"/>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3">
        <f>total_amount_ba($B$2,$D$2,D149,F149,J149,K149,M149)</f>
        <v>7533.6</v>
      </c>
      <c r="BB149" s="65">
        <f>BA149+SUM(N149:AZ149)</f>
        <v>7533.6</v>
      </c>
      <c r="BC149" s="64" t="str">
        <f>SpellNumber(L149,BB149)</f>
        <v>INR  Seven Thousand Five Hundred &amp; Thirty Three  and Paise Sixty Only</v>
      </c>
      <c r="IA149" s="22">
        <v>11.02</v>
      </c>
      <c r="IB149" s="22" t="s">
        <v>51</v>
      </c>
      <c r="ID149" s="22">
        <v>20</v>
      </c>
      <c r="IE149" s="23" t="s">
        <v>43</v>
      </c>
      <c r="IF149" s="23"/>
      <c r="IG149" s="23"/>
      <c r="IH149" s="23"/>
      <c r="II149" s="23"/>
    </row>
    <row r="150" spans="1:243" s="22" customFormat="1" ht="252">
      <c r="A150" s="37">
        <v>11.03</v>
      </c>
      <c r="B150" s="38" t="s">
        <v>183</v>
      </c>
      <c r="C150" s="40"/>
      <c r="D150" s="67"/>
      <c r="E150" s="67"/>
      <c r="F150" s="67"/>
      <c r="G150" s="67"/>
      <c r="H150" s="67"/>
      <c r="I150" s="67"/>
      <c r="J150" s="67"/>
      <c r="K150" s="67"/>
      <c r="L150" s="67"/>
      <c r="M150" s="67"/>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IA150" s="22">
        <v>11.03</v>
      </c>
      <c r="IB150" s="22" t="s">
        <v>183</v>
      </c>
      <c r="IE150" s="23"/>
      <c r="IF150" s="23"/>
      <c r="IG150" s="23"/>
      <c r="IH150" s="23"/>
      <c r="II150" s="23"/>
    </row>
    <row r="151" spans="1:243" s="22" customFormat="1" ht="42.75">
      <c r="A151" s="37">
        <v>11.04</v>
      </c>
      <c r="B151" s="38" t="s">
        <v>184</v>
      </c>
      <c r="C151" s="40"/>
      <c r="D151" s="40">
        <v>1</v>
      </c>
      <c r="E151" s="41" t="s">
        <v>48</v>
      </c>
      <c r="F151" s="40">
        <v>1198.47</v>
      </c>
      <c r="G151" s="47"/>
      <c r="H151" s="47"/>
      <c r="I151" s="48" t="s">
        <v>33</v>
      </c>
      <c r="J151" s="49">
        <f>IF(I151="Less(-)",-1,1)</f>
        <v>1</v>
      </c>
      <c r="K151" s="47" t="s">
        <v>34</v>
      </c>
      <c r="L151" s="47" t="s">
        <v>4</v>
      </c>
      <c r="M151" s="50"/>
      <c r="N151" s="61"/>
      <c r="O151" s="61"/>
      <c r="P151" s="62"/>
      <c r="Q151" s="61"/>
      <c r="R151" s="61"/>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3">
        <f>total_amount_ba($B$2,$D$2,D151,F151,J151,K151,M151)</f>
        <v>1198.47</v>
      </c>
      <c r="BB151" s="65">
        <f>BA151+SUM(N151:AZ151)</f>
        <v>1198.47</v>
      </c>
      <c r="BC151" s="64" t="str">
        <f>SpellNumber(L151,BB151)</f>
        <v>INR  One Thousand One Hundred &amp; Ninety Eight  and Paise Forty Seven Only</v>
      </c>
      <c r="IA151" s="22">
        <v>11.04</v>
      </c>
      <c r="IB151" s="22" t="s">
        <v>184</v>
      </c>
      <c r="ID151" s="22">
        <v>1</v>
      </c>
      <c r="IE151" s="23" t="s">
        <v>48</v>
      </c>
      <c r="IF151" s="23"/>
      <c r="IG151" s="23"/>
      <c r="IH151" s="23"/>
      <c r="II151" s="23"/>
    </row>
    <row r="152" spans="1:243" s="22" customFormat="1" ht="28.5">
      <c r="A152" s="37">
        <v>11.05</v>
      </c>
      <c r="B152" s="38" t="s">
        <v>185</v>
      </c>
      <c r="C152" s="40"/>
      <c r="D152" s="40">
        <v>2</v>
      </c>
      <c r="E152" s="41" t="s">
        <v>48</v>
      </c>
      <c r="F152" s="40">
        <v>753.09</v>
      </c>
      <c r="G152" s="47"/>
      <c r="H152" s="47"/>
      <c r="I152" s="48" t="s">
        <v>33</v>
      </c>
      <c r="J152" s="49">
        <f>IF(I152="Less(-)",-1,1)</f>
        <v>1</v>
      </c>
      <c r="K152" s="47" t="s">
        <v>34</v>
      </c>
      <c r="L152" s="47" t="s">
        <v>4</v>
      </c>
      <c r="M152" s="50"/>
      <c r="N152" s="61"/>
      <c r="O152" s="61"/>
      <c r="P152" s="62"/>
      <c r="Q152" s="61"/>
      <c r="R152" s="61"/>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3">
        <f>total_amount_ba($B$2,$D$2,D152,F152,J152,K152,M152)</f>
        <v>1506.18</v>
      </c>
      <c r="BB152" s="65">
        <f>BA152+SUM(N152:AZ152)</f>
        <v>1506.18</v>
      </c>
      <c r="BC152" s="64" t="str">
        <f>SpellNumber(L152,BB152)</f>
        <v>INR  One Thousand Five Hundred &amp; Six  and Paise Eighteen Only</v>
      </c>
      <c r="IA152" s="22">
        <v>11.05</v>
      </c>
      <c r="IB152" s="22" t="s">
        <v>185</v>
      </c>
      <c r="ID152" s="22">
        <v>2</v>
      </c>
      <c r="IE152" s="23" t="s">
        <v>48</v>
      </c>
      <c r="IF152" s="23"/>
      <c r="IG152" s="23"/>
      <c r="IH152" s="23"/>
      <c r="II152" s="23"/>
    </row>
    <row r="153" spans="1:243" s="22" customFormat="1" ht="15.75">
      <c r="A153" s="37">
        <v>12</v>
      </c>
      <c r="B153" s="38" t="s">
        <v>186</v>
      </c>
      <c r="C153" s="40"/>
      <c r="D153" s="67"/>
      <c r="E153" s="67"/>
      <c r="F153" s="67"/>
      <c r="G153" s="67"/>
      <c r="H153" s="67"/>
      <c r="I153" s="67"/>
      <c r="J153" s="67"/>
      <c r="K153" s="67"/>
      <c r="L153" s="67"/>
      <c r="M153" s="67"/>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IA153" s="22">
        <v>12</v>
      </c>
      <c r="IB153" s="22" t="s">
        <v>186</v>
      </c>
      <c r="IE153" s="23"/>
      <c r="IF153" s="23"/>
      <c r="IG153" s="23"/>
      <c r="IH153" s="23"/>
      <c r="II153" s="23"/>
    </row>
    <row r="154" spans="1:243" s="22" customFormat="1" ht="63">
      <c r="A154" s="37">
        <v>12.01</v>
      </c>
      <c r="B154" s="38" t="s">
        <v>187</v>
      </c>
      <c r="C154" s="40"/>
      <c r="D154" s="40">
        <v>23</v>
      </c>
      <c r="E154" s="41" t="s">
        <v>46</v>
      </c>
      <c r="F154" s="40">
        <v>532.66</v>
      </c>
      <c r="G154" s="47"/>
      <c r="H154" s="47"/>
      <c r="I154" s="48" t="s">
        <v>33</v>
      </c>
      <c r="J154" s="49">
        <f>IF(I154="Less(-)",-1,1)</f>
        <v>1</v>
      </c>
      <c r="K154" s="47" t="s">
        <v>34</v>
      </c>
      <c r="L154" s="47" t="s">
        <v>4</v>
      </c>
      <c r="M154" s="50"/>
      <c r="N154" s="61"/>
      <c r="O154" s="61"/>
      <c r="P154" s="62"/>
      <c r="Q154" s="61"/>
      <c r="R154" s="61"/>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3">
        <f>total_amount_ba($B$2,$D$2,D154,F154,J154,K154,M154)</f>
        <v>12251.18</v>
      </c>
      <c r="BB154" s="65">
        <f>BA154+SUM(N154:AZ154)</f>
        <v>12251.18</v>
      </c>
      <c r="BC154" s="64" t="str">
        <f>SpellNumber(L154,BB154)</f>
        <v>INR  Twelve Thousand Two Hundred &amp; Fifty One  and Paise Eighteen Only</v>
      </c>
      <c r="IA154" s="22">
        <v>12.01</v>
      </c>
      <c r="IB154" s="22" t="s">
        <v>187</v>
      </c>
      <c r="ID154" s="22">
        <v>23</v>
      </c>
      <c r="IE154" s="23" t="s">
        <v>46</v>
      </c>
      <c r="IF154" s="23"/>
      <c r="IG154" s="23"/>
      <c r="IH154" s="23"/>
      <c r="II154" s="23"/>
    </row>
    <row r="155" spans="1:243" s="22" customFormat="1" ht="78.75">
      <c r="A155" s="37">
        <v>12.02</v>
      </c>
      <c r="B155" s="38" t="s">
        <v>188</v>
      </c>
      <c r="C155" s="40"/>
      <c r="D155" s="67"/>
      <c r="E155" s="67"/>
      <c r="F155" s="67"/>
      <c r="G155" s="67"/>
      <c r="H155" s="67"/>
      <c r="I155" s="67"/>
      <c r="J155" s="67"/>
      <c r="K155" s="67"/>
      <c r="L155" s="67"/>
      <c r="M155" s="67"/>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IA155" s="22">
        <v>12.02</v>
      </c>
      <c r="IB155" s="22" t="s">
        <v>188</v>
      </c>
      <c r="IE155" s="23"/>
      <c r="IF155" s="23"/>
      <c r="IG155" s="23"/>
      <c r="IH155" s="23"/>
      <c r="II155" s="23"/>
    </row>
    <row r="156" spans="1:243" s="22" customFormat="1" ht="42.75">
      <c r="A156" s="37">
        <v>12.03</v>
      </c>
      <c r="B156" s="38" t="s">
        <v>189</v>
      </c>
      <c r="C156" s="40"/>
      <c r="D156" s="40">
        <v>11</v>
      </c>
      <c r="E156" s="41" t="s">
        <v>46</v>
      </c>
      <c r="F156" s="40">
        <v>1523.41</v>
      </c>
      <c r="G156" s="47"/>
      <c r="H156" s="47"/>
      <c r="I156" s="48" t="s">
        <v>33</v>
      </c>
      <c r="J156" s="49">
        <f>IF(I156="Less(-)",-1,1)</f>
        <v>1</v>
      </c>
      <c r="K156" s="47" t="s">
        <v>34</v>
      </c>
      <c r="L156" s="47" t="s">
        <v>4</v>
      </c>
      <c r="M156" s="50"/>
      <c r="N156" s="61"/>
      <c r="O156" s="61"/>
      <c r="P156" s="62"/>
      <c r="Q156" s="61"/>
      <c r="R156" s="61"/>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3">
        <f>total_amount_ba($B$2,$D$2,D156,F156,J156,K156,M156)</f>
        <v>16757.51</v>
      </c>
      <c r="BB156" s="65">
        <f>BA156+SUM(N156:AZ156)</f>
        <v>16757.51</v>
      </c>
      <c r="BC156" s="64" t="str">
        <f>SpellNumber(L156,BB156)</f>
        <v>INR  Sixteen Thousand Seven Hundred &amp; Fifty Seven  and Paise Fifty One Only</v>
      </c>
      <c r="IA156" s="22">
        <v>12.03</v>
      </c>
      <c r="IB156" s="22" t="s">
        <v>189</v>
      </c>
      <c r="ID156" s="22">
        <v>11</v>
      </c>
      <c r="IE156" s="23" t="s">
        <v>46</v>
      </c>
      <c r="IF156" s="23"/>
      <c r="IG156" s="23"/>
      <c r="IH156" s="23"/>
      <c r="II156" s="23"/>
    </row>
    <row r="157" spans="1:243" s="22" customFormat="1" ht="94.5">
      <c r="A157" s="37">
        <v>12.04</v>
      </c>
      <c r="B157" s="38" t="s">
        <v>190</v>
      </c>
      <c r="C157" s="40"/>
      <c r="D157" s="40">
        <v>0.75</v>
      </c>
      <c r="E157" s="41" t="s">
        <v>46</v>
      </c>
      <c r="F157" s="40">
        <v>2222.45</v>
      </c>
      <c r="G157" s="47"/>
      <c r="H157" s="47"/>
      <c r="I157" s="48" t="s">
        <v>33</v>
      </c>
      <c r="J157" s="49">
        <f>IF(I157="Less(-)",-1,1)</f>
        <v>1</v>
      </c>
      <c r="K157" s="47" t="s">
        <v>34</v>
      </c>
      <c r="L157" s="47" t="s">
        <v>4</v>
      </c>
      <c r="M157" s="50"/>
      <c r="N157" s="61"/>
      <c r="O157" s="61"/>
      <c r="P157" s="62"/>
      <c r="Q157" s="61"/>
      <c r="R157" s="61"/>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3">
        <f>total_amount_ba($B$2,$D$2,D157,F157,J157,K157,M157)</f>
        <v>1666.84</v>
      </c>
      <c r="BB157" s="65">
        <f>BA157+SUM(N157:AZ157)</f>
        <v>1666.84</v>
      </c>
      <c r="BC157" s="64" t="str">
        <f>SpellNumber(L157,BB157)</f>
        <v>INR  One Thousand Six Hundred &amp; Sixty Six  and Paise Eighty Four Only</v>
      </c>
      <c r="IA157" s="22">
        <v>12.04</v>
      </c>
      <c r="IB157" s="22" t="s">
        <v>190</v>
      </c>
      <c r="ID157" s="22">
        <v>0.75</v>
      </c>
      <c r="IE157" s="23" t="s">
        <v>46</v>
      </c>
      <c r="IF157" s="23"/>
      <c r="IG157" s="23"/>
      <c r="IH157" s="23"/>
      <c r="II157" s="23"/>
    </row>
    <row r="158" spans="1:243" s="22" customFormat="1" ht="94.5">
      <c r="A158" s="37">
        <v>12.05</v>
      </c>
      <c r="B158" s="38" t="s">
        <v>191</v>
      </c>
      <c r="C158" s="40"/>
      <c r="D158" s="40">
        <v>5</v>
      </c>
      <c r="E158" s="41" t="s">
        <v>43</v>
      </c>
      <c r="F158" s="40">
        <v>756.99</v>
      </c>
      <c r="G158" s="47"/>
      <c r="H158" s="47"/>
      <c r="I158" s="48" t="s">
        <v>33</v>
      </c>
      <c r="J158" s="49">
        <f>IF(I158="Less(-)",-1,1)</f>
        <v>1</v>
      </c>
      <c r="K158" s="47" t="s">
        <v>34</v>
      </c>
      <c r="L158" s="47" t="s">
        <v>4</v>
      </c>
      <c r="M158" s="50"/>
      <c r="N158" s="61"/>
      <c r="O158" s="61"/>
      <c r="P158" s="62"/>
      <c r="Q158" s="61"/>
      <c r="R158" s="61"/>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3">
        <f>total_amount_ba($B$2,$D$2,D158,F158,J158,K158,M158)</f>
        <v>3784.95</v>
      </c>
      <c r="BB158" s="65">
        <f>BA158+SUM(N158:AZ158)</f>
        <v>3784.95</v>
      </c>
      <c r="BC158" s="64" t="str">
        <f>SpellNumber(L158,BB158)</f>
        <v>INR  Three Thousand Seven Hundred &amp; Eighty Four  and Paise Ninety Five Only</v>
      </c>
      <c r="IA158" s="22">
        <v>12.05</v>
      </c>
      <c r="IB158" s="22" t="s">
        <v>191</v>
      </c>
      <c r="ID158" s="22">
        <v>5</v>
      </c>
      <c r="IE158" s="23" t="s">
        <v>43</v>
      </c>
      <c r="IF158" s="23"/>
      <c r="IG158" s="23"/>
      <c r="IH158" s="23"/>
      <c r="II158" s="23"/>
    </row>
    <row r="159" spans="1:243" s="22" customFormat="1" ht="94.5">
      <c r="A159" s="37">
        <v>12.06</v>
      </c>
      <c r="B159" s="38" t="s">
        <v>192</v>
      </c>
      <c r="C159" s="40"/>
      <c r="D159" s="67"/>
      <c r="E159" s="67"/>
      <c r="F159" s="67"/>
      <c r="G159" s="67"/>
      <c r="H159" s="67"/>
      <c r="I159" s="67"/>
      <c r="J159" s="67"/>
      <c r="K159" s="67"/>
      <c r="L159" s="67"/>
      <c r="M159" s="67"/>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IA159" s="22">
        <v>12.06</v>
      </c>
      <c r="IB159" s="22" t="s">
        <v>192</v>
      </c>
      <c r="IE159" s="23"/>
      <c r="IF159" s="23"/>
      <c r="IG159" s="23"/>
      <c r="IH159" s="23"/>
      <c r="II159" s="23"/>
    </row>
    <row r="160" spans="1:243" s="22" customFormat="1" ht="42.75">
      <c r="A160" s="37">
        <v>12.07</v>
      </c>
      <c r="B160" s="38" t="s">
        <v>53</v>
      </c>
      <c r="C160" s="40"/>
      <c r="D160" s="40">
        <v>2.5</v>
      </c>
      <c r="E160" s="41" t="s">
        <v>46</v>
      </c>
      <c r="F160" s="40">
        <v>1288.82</v>
      </c>
      <c r="G160" s="47"/>
      <c r="H160" s="47"/>
      <c r="I160" s="48" t="s">
        <v>33</v>
      </c>
      <c r="J160" s="49">
        <f>IF(I160="Less(-)",-1,1)</f>
        <v>1</v>
      </c>
      <c r="K160" s="47" t="s">
        <v>34</v>
      </c>
      <c r="L160" s="47" t="s">
        <v>4</v>
      </c>
      <c r="M160" s="50"/>
      <c r="N160" s="61"/>
      <c r="O160" s="61"/>
      <c r="P160" s="62"/>
      <c r="Q160" s="61"/>
      <c r="R160" s="61"/>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3">
        <f>total_amount_ba($B$2,$D$2,D160,F160,J160,K160,M160)</f>
        <v>3222.05</v>
      </c>
      <c r="BB160" s="65">
        <f>BA160+SUM(N160:AZ160)</f>
        <v>3222.05</v>
      </c>
      <c r="BC160" s="64" t="str">
        <f>SpellNumber(L160,BB160)</f>
        <v>INR  Three Thousand Two Hundred &amp; Twenty Two  and Paise Five Only</v>
      </c>
      <c r="IA160" s="22">
        <v>12.07</v>
      </c>
      <c r="IB160" s="22" t="s">
        <v>53</v>
      </c>
      <c r="ID160" s="22">
        <v>2.5</v>
      </c>
      <c r="IE160" s="23" t="s">
        <v>46</v>
      </c>
      <c r="IF160" s="23"/>
      <c r="IG160" s="23"/>
      <c r="IH160" s="23"/>
      <c r="II160" s="23"/>
    </row>
    <row r="161" spans="1:243" s="22" customFormat="1" ht="63">
      <c r="A161" s="37">
        <v>12.08</v>
      </c>
      <c r="B161" s="38" t="s">
        <v>193</v>
      </c>
      <c r="C161" s="40"/>
      <c r="D161" s="67"/>
      <c r="E161" s="67"/>
      <c r="F161" s="67"/>
      <c r="G161" s="67"/>
      <c r="H161" s="67"/>
      <c r="I161" s="67"/>
      <c r="J161" s="67"/>
      <c r="K161" s="67"/>
      <c r="L161" s="67"/>
      <c r="M161" s="67"/>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IA161" s="22">
        <v>12.08</v>
      </c>
      <c r="IB161" s="22" t="s">
        <v>193</v>
      </c>
      <c r="IE161" s="23"/>
      <c r="IF161" s="23"/>
      <c r="IG161" s="23"/>
      <c r="IH161" s="23"/>
      <c r="II161" s="23"/>
    </row>
    <row r="162" spans="1:243" s="22" customFormat="1" ht="42.75">
      <c r="A162" s="37">
        <v>12.09</v>
      </c>
      <c r="B162" s="38" t="s">
        <v>194</v>
      </c>
      <c r="C162" s="40"/>
      <c r="D162" s="40">
        <v>1500</v>
      </c>
      <c r="E162" s="41" t="s">
        <v>290</v>
      </c>
      <c r="F162" s="40">
        <v>4279.61</v>
      </c>
      <c r="G162" s="47"/>
      <c r="H162" s="47"/>
      <c r="I162" s="48" t="s">
        <v>33</v>
      </c>
      <c r="J162" s="49">
        <f>IF(I162="Less(-)",-1,1)</f>
        <v>1</v>
      </c>
      <c r="K162" s="47" t="s">
        <v>34</v>
      </c>
      <c r="L162" s="47" t="s">
        <v>4</v>
      </c>
      <c r="M162" s="50"/>
      <c r="N162" s="61"/>
      <c r="O162" s="61"/>
      <c r="P162" s="62"/>
      <c r="Q162" s="61"/>
      <c r="R162" s="61"/>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3">
        <f>total_amount_ba($B$2,$D$2,D162,F162,J162,K162,M162)/1000</f>
        <v>6419.42</v>
      </c>
      <c r="BB162" s="65">
        <f>BA162+SUM(N162:AZ162)</f>
        <v>6419.42</v>
      </c>
      <c r="BC162" s="64" t="str">
        <f>SpellNumber(L162,BB162)</f>
        <v>INR  Six Thousand Four Hundred &amp; Nineteen  and Paise Forty Two Only</v>
      </c>
      <c r="IA162" s="22">
        <v>12.09</v>
      </c>
      <c r="IB162" s="22" t="s">
        <v>194</v>
      </c>
      <c r="ID162" s="22">
        <v>1500</v>
      </c>
      <c r="IE162" s="23" t="s">
        <v>290</v>
      </c>
      <c r="IF162" s="23"/>
      <c r="IG162" s="23"/>
      <c r="IH162" s="23"/>
      <c r="II162" s="23"/>
    </row>
    <row r="163" spans="1:243" s="22" customFormat="1" ht="63">
      <c r="A163" s="66">
        <v>12.1</v>
      </c>
      <c r="B163" s="38" t="s">
        <v>195</v>
      </c>
      <c r="C163" s="40"/>
      <c r="D163" s="67"/>
      <c r="E163" s="67"/>
      <c r="F163" s="67"/>
      <c r="G163" s="67"/>
      <c r="H163" s="67"/>
      <c r="I163" s="67"/>
      <c r="J163" s="67"/>
      <c r="K163" s="67"/>
      <c r="L163" s="67"/>
      <c r="M163" s="67"/>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IA163" s="22">
        <v>12.1</v>
      </c>
      <c r="IB163" s="22" t="s">
        <v>195</v>
      </c>
      <c r="IE163" s="23"/>
      <c r="IF163" s="23"/>
      <c r="IG163" s="23"/>
      <c r="IH163" s="23"/>
      <c r="II163" s="23"/>
    </row>
    <row r="164" spans="1:243" s="22" customFormat="1" ht="28.5">
      <c r="A164" s="37">
        <v>12.11</v>
      </c>
      <c r="B164" s="38" t="s">
        <v>196</v>
      </c>
      <c r="C164" s="40"/>
      <c r="D164" s="40">
        <v>2</v>
      </c>
      <c r="E164" s="41" t="s">
        <v>48</v>
      </c>
      <c r="F164" s="40">
        <v>93.42</v>
      </c>
      <c r="G164" s="47"/>
      <c r="H164" s="47"/>
      <c r="I164" s="48" t="s">
        <v>33</v>
      </c>
      <c r="J164" s="49">
        <f>IF(I164="Less(-)",-1,1)</f>
        <v>1</v>
      </c>
      <c r="K164" s="47" t="s">
        <v>34</v>
      </c>
      <c r="L164" s="47" t="s">
        <v>4</v>
      </c>
      <c r="M164" s="50"/>
      <c r="N164" s="61"/>
      <c r="O164" s="61"/>
      <c r="P164" s="62"/>
      <c r="Q164" s="61"/>
      <c r="R164" s="61"/>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3">
        <f>total_amount_ba($B$2,$D$2,D164,F164,J164,K164,M164)</f>
        <v>186.84</v>
      </c>
      <c r="BB164" s="65">
        <f>BA164+SUM(N164:AZ164)</f>
        <v>186.84</v>
      </c>
      <c r="BC164" s="64" t="str">
        <f>SpellNumber(L164,BB164)</f>
        <v>INR  One Hundred &amp; Eighty Six  and Paise Eighty Four Only</v>
      </c>
      <c r="IA164" s="22">
        <v>12.11</v>
      </c>
      <c r="IB164" s="22" t="s">
        <v>196</v>
      </c>
      <c r="ID164" s="22">
        <v>2</v>
      </c>
      <c r="IE164" s="23" t="s">
        <v>48</v>
      </c>
      <c r="IF164" s="23"/>
      <c r="IG164" s="23"/>
      <c r="IH164" s="23"/>
      <c r="II164" s="23"/>
    </row>
    <row r="165" spans="1:243" s="22" customFormat="1" ht="78.75">
      <c r="A165" s="37">
        <v>12.12</v>
      </c>
      <c r="B165" s="38" t="s">
        <v>197</v>
      </c>
      <c r="C165" s="40"/>
      <c r="D165" s="40">
        <v>80</v>
      </c>
      <c r="E165" s="41" t="s">
        <v>43</v>
      </c>
      <c r="F165" s="39">
        <v>34.2</v>
      </c>
      <c r="G165" s="47"/>
      <c r="H165" s="47"/>
      <c r="I165" s="48" t="s">
        <v>33</v>
      </c>
      <c r="J165" s="49">
        <f>IF(I165="Less(-)",-1,1)</f>
        <v>1</v>
      </c>
      <c r="K165" s="47" t="s">
        <v>34</v>
      </c>
      <c r="L165" s="47" t="s">
        <v>4</v>
      </c>
      <c r="M165" s="50"/>
      <c r="N165" s="61"/>
      <c r="O165" s="61"/>
      <c r="P165" s="62"/>
      <c r="Q165" s="61"/>
      <c r="R165" s="61"/>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3">
        <f>total_amount_ba($B$2,$D$2,D165,F165,J165,K165,M165)</f>
        <v>2736</v>
      </c>
      <c r="BB165" s="65">
        <f>BA165+SUM(N165:AZ165)</f>
        <v>2736</v>
      </c>
      <c r="BC165" s="64" t="str">
        <f>SpellNumber(L165,BB165)</f>
        <v>INR  Two Thousand Seven Hundred &amp; Thirty Six  Only</v>
      </c>
      <c r="IA165" s="22">
        <v>12.12</v>
      </c>
      <c r="IB165" s="22" t="s">
        <v>197</v>
      </c>
      <c r="ID165" s="22">
        <v>80</v>
      </c>
      <c r="IE165" s="23" t="s">
        <v>43</v>
      </c>
      <c r="IF165" s="23"/>
      <c r="IG165" s="23"/>
      <c r="IH165" s="23"/>
      <c r="II165" s="23"/>
    </row>
    <row r="166" spans="1:243" s="22" customFormat="1" ht="141.75">
      <c r="A166" s="37">
        <v>12.13</v>
      </c>
      <c r="B166" s="38" t="s">
        <v>54</v>
      </c>
      <c r="C166" s="40"/>
      <c r="D166" s="40">
        <v>30</v>
      </c>
      <c r="E166" s="41" t="s">
        <v>46</v>
      </c>
      <c r="F166" s="39">
        <v>121.74</v>
      </c>
      <c r="G166" s="47"/>
      <c r="H166" s="47"/>
      <c r="I166" s="48" t="s">
        <v>33</v>
      </c>
      <c r="J166" s="49">
        <f>IF(I166="Less(-)",-1,1)</f>
        <v>1</v>
      </c>
      <c r="K166" s="47" t="s">
        <v>34</v>
      </c>
      <c r="L166" s="47" t="s">
        <v>4</v>
      </c>
      <c r="M166" s="50"/>
      <c r="N166" s="61"/>
      <c r="O166" s="61"/>
      <c r="P166" s="62"/>
      <c r="Q166" s="61"/>
      <c r="R166" s="61"/>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3">
        <f>total_amount_ba($B$2,$D$2,D166,F166,J166,K166,M166)</f>
        <v>3652.2</v>
      </c>
      <c r="BB166" s="65">
        <f>BA166+SUM(N166:AZ166)</f>
        <v>3652.2</v>
      </c>
      <c r="BC166" s="64" t="str">
        <f>SpellNumber(L166,BB166)</f>
        <v>INR  Three Thousand Six Hundred &amp; Fifty Two  and Paise Twenty Only</v>
      </c>
      <c r="IA166" s="22">
        <v>12.13</v>
      </c>
      <c r="IB166" s="22" t="s">
        <v>54</v>
      </c>
      <c r="ID166" s="22">
        <v>30</v>
      </c>
      <c r="IE166" s="23" t="s">
        <v>46</v>
      </c>
      <c r="IF166" s="23"/>
      <c r="IG166" s="23"/>
      <c r="IH166" s="23"/>
      <c r="II166" s="23"/>
    </row>
    <row r="167" spans="1:243" s="22" customFormat="1" ht="15.75">
      <c r="A167" s="37">
        <v>13</v>
      </c>
      <c r="B167" s="38" t="s">
        <v>198</v>
      </c>
      <c r="C167" s="40"/>
      <c r="D167" s="67"/>
      <c r="E167" s="67"/>
      <c r="F167" s="67"/>
      <c r="G167" s="67"/>
      <c r="H167" s="67"/>
      <c r="I167" s="67"/>
      <c r="J167" s="67"/>
      <c r="K167" s="67"/>
      <c r="L167" s="67"/>
      <c r="M167" s="67"/>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IA167" s="22">
        <v>13</v>
      </c>
      <c r="IB167" s="22" t="s">
        <v>198</v>
      </c>
      <c r="IE167" s="23"/>
      <c r="IF167" s="23"/>
      <c r="IG167" s="23"/>
      <c r="IH167" s="23"/>
      <c r="II167" s="23"/>
    </row>
    <row r="168" spans="1:243" s="22" customFormat="1" ht="173.25">
      <c r="A168" s="37">
        <v>13.01</v>
      </c>
      <c r="B168" s="38" t="s">
        <v>199</v>
      </c>
      <c r="C168" s="40"/>
      <c r="D168" s="67"/>
      <c r="E168" s="67"/>
      <c r="F168" s="67"/>
      <c r="G168" s="67"/>
      <c r="H168" s="67"/>
      <c r="I168" s="67"/>
      <c r="J168" s="67"/>
      <c r="K168" s="67"/>
      <c r="L168" s="67"/>
      <c r="M168" s="67"/>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IA168" s="22">
        <v>13.01</v>
      </c>
      <c r="IB168" s="22" t="s">
        <v>199</v>
      </c>
      <c r="IE168" s="23"/>
      <c r="IF168" s="23"/>
      <c r="IG168" s="23"/>
      <c r="IH168" s="23"/>
      <c r="II168" s="23"/>
    </row>
    <row r="169" spans="1:243" s="22" customFormat="1" ht="47.25">
      <c r="A169" s="66">
        <v>13.02</v>
      </c>
      <c r="B169" s="38" t="s">
        <v>200</v>
      </c>
      <c r="C169" s="40"/>
      <c r="D169" s="40">
        <v>1</v>
      </c>
      <c r="E169" s="41" t="s">
        <v>48</v>
      </c>
      <c r="F169" s="40">
        <v>4753.62</v>
      </c>
      <c r="G169" s="47"/>
      <c r="H169" s="47"/>
      <c r="I169" s="48" t="s">
        <v>33</v>
      </c>
      <c r="J169" s="49">
        <f>IF(I169="Less(-)",-1,1)</f>
        <v>1</v>
      </c>
      <c r="K169" s="47" t="s">
        <v>34</v>
      </c>
      <c r="L169" s="47" t="s">
        <v>4</v>
      </c>
      <c r="M169" s="50"/>
      <c r="N169" s="61"/>
      <c r="O169" s="61"/>
      <c r="P169" s="62"/>
      <c r="Q169" s="61"/>
      <c r="R169" s="61"/>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3">
        <f>total_amount_ba($B$2,$D$2,D169,F169,J169,K169,M169)</f>
        <v>4753.62</v>
      </c>
      <c r="BB169" s="65">
        <f>BA169+SUM(N169:AZ169)</f>
        <v>4753.62</v>
      </c>
      <c r="BC169" s="64" t="str">
        <f>SpellNumber(L169,BB169)</f>
        <v>INR  Four Thousand Seven Hundred &amp; Fifty Three  and Paise Sixty Two Only</v>
      </c>
      <c r="IA169" s="22">
        <v>13.02</v>
      </c>
      <c r="IB169" s="22" t="s">
        <v>200</v>
      </c>
      <c r="ID169" s="22">
        <v>1</v>
      </c>
      <c r="IE169" s="23" t="s">
        <v>48</v>
      </c>
      <c r="IF169" s="23"/>
      <c r="IG169" s="23"/>
      <c r="IH169" s="23"/>
      <c r="II169" s="23"/>
    </row>
    <row r="170" spans="1:243" s="22" customFormat="1" ht="173.25">
      <c r="A170" s="37">
        <v>13.03</v>
      </c>
      <c r="B170" s="38" t="s">
        <v>201</v>
      </c>
      <c r="C170" s="40"/>
      <c r="D170" s="67"/>
      <c r="E170" s="67"/>
      <c r="F170" s="67"/>
      <c r="G170" s="67"/>
      <c r="H170" s="67"/>
      <c r="I170" s="67"/>
      <c r="J170" s="67"/>
      <c r="K170" s="67"/>
      <c r="L170" s="67"/>
      <c r="M170" s="67"/>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IA170" s="22">
        <v>13.03</v>
      </c>
      <c r="IB170" s="22" t="s">
        <v>201</v>
      </c>
      <c r="IE170" s="23"/>
      <c r="IF170" s="23"/>
      <c r="IG170" s="23"/>
      <c r="IH170" s="23"/>
      <c r="II170" s="23"/>
    </row>
    <row r="171" spans="1:243" s="22" customFormat="1" ht="31.5">
      <c r="A171" s="37">
        <v>13.04</v>
      </c>
      <c r="B171" s="38" t="s">
        <v>202</v>
      </c>
      <c r="C171" s="40"/>
      <c r="D171" s="40">
        <v>2</v>
      </c>
      <c r="E171" s="41" t="s">
        <v>48</v>
      </c>
      <c r="F171" s="40">
        <v>4507.28</v>
      </c>
      <c r="G171" s="47"/>
      <c r="H171" s="47"/>
      <c r="I171" s="48" t="s">
        <v>33</v>
      </c>
      <c r="J171" s="49">
        <f>IF(I171="Less(-)",-1,1)</f>
        <v>1</v>
      </c>
      <c r="K171" s="47" t="s">
        <v>34</v>
      </c>
      <c r="L171" s="47" t="s">
        <v>4</v>
      </c>
      <c r="M171" s="50"/>
      <c r="N171" s="61"/>
      <c r="O171" s="61"/>
      <c r="P171" s="62"/>
      <c r="Q171" s="61"/>
      <c r="R171" s="61"/>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3">
        <f>total_amount_ba($B$2,$D$2,D171,F171,J171,K171,M171)</f>
        <v>9014.56</v>
      </c>
      <c r="BB171" s="65">
        <f>BA171+SUM(N171:AZ171)</f>
        <v>9014.56</v>
      </c>
      <c r="BC171" s="64" t="str">
        <f>SpellNumber(L171,BB171)</f>
        <v>INR  Nine Thousand  &amp;Fourteen  and Paise Fifty Six Only</v>
      </c>
      <c r="IA171" s="22">
        <v>13.04</v>
      </c>
      <c r="IB171" s="22" t="s">
        <v>202</v>
      </c>
      <c r="ID171" s="22">
        <v>2</v>
      </c>
      <c r="IE171" s="23" t="s">
        <v>48</v>
      </c>
      <c r="IF171" s="23"/>
      <c r="IG171" s="23"/>
      <c r="IH171" s="23"/>
      <c r="II171" s="23"/>
    </row>
    <row r="172" spans="1:243" s="22" customFormat="1" ht="110.25">
      <c r="A172" s="37">
        <v>13.05</v>
      </c>
      <c r="B172" s="38" t="s">
        <v>203</v>
      </c>
      <c r="C172" s="40"/>
      <c r="D172" s="67"/>
      <c r="E172" s="67"/>
      <c r="F172" s="67"/>
      <c r="G172" s="67"/>
      <c r="H172" s="67"/>
      <c r="I172" s="67"/>
      <c r="J172" s="67"/>
      <c r="K172" s="67"/>
      <c r="L172" s="67"/>
      <c r="M172" s="67"/>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IA172" s="22">
        <v>13.05</v>
      </c>
      <c r="IB172" s="22" t="s">
        <v>203</v>
      </c>
      <c r="IE172" s="23"/>
      <c r="IF172" s="23"/>
      <c r="IG172" s="23"/>
      <c r="IH172" s="23"/>
      <c r="II172" s="23"/>
    </row>
    <row r="173" spans="1:243" s="22" customFormat="1" ht="47.25">
      <c r="A173" s="37">
        <v>13.06</v>
      </c>
      <c r="B173" s="38" t="s">
        <v>204</v>
      </c>
      <c r="C173" s="40"/>
      <c r="D173" s="40">
        <v>2</v>
      </c>
      <c r="E173" s="41" t="s">
        <v>48</v>
      </c>
      <c r="F173" s="40">
        <v>2201.18</v>
      </c>
      <c r="G173" s="47"/>
      <c r="H173" s="47"/>
      <c r="I173" s="48" t="s">
        <v>33</v>
      </c>
      <c r="J173" s="49">
        <f>IF(I173="Less(-)",-1,1)</f>
        <v>1</v>
      </c>
      <c r="K173" s="47" t="s">
        <v>34</v>
      </c>
      <c r="L173" s="47" t="s">
        <v>4</v>
      </c>
      <c r="M173" s="50"/>
      <c r="N173" s="61"/>
      <c r="O173" s="61"/>
      <c r="P173" s="62"/>
      <c r="Q173" s="61"/>
      <c r="R173" s="61"/>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3">
        <f>total_amount_ba($B$2,$D$2,D173,F173,J173,K173,M173)</f>
        <v>4402.36</v>
      </c>
      <c r="BB173" s="65">
        <f>BA173+SUM(N173:AZ173)</f>
        <v>4402.36</v>
      </c>
      <c r="BC173" s="64" t="str">
        <f>SpellNumber(L173,BB173)</f>
        <v>INR  Four Thousand Four Hundred &amp; Two  and Paise Thirty Six Only</v>
      </c>
      <c r="IA173" s="22">
        <v>13.06</v>
      </c>
      <c r="IB173" s="22" t="s">
        <v>204</v>
      </c>
      <c r="ID173" s="22">
        <v>2</v>
      </c>
      <c r="IE173" s="23" t="s">
        <v>48</v>
      </c>
      <c r="IF173" s="23"/>
      <c r="IG173" s="23"/>
      <c r="IH173" s="23"/>
      <c r="II173" s="23"/>
    </row>
    <row r="174" spans="1:243" s="22" customFormat="1" ht="110.25">
      <c r="A174" s="37">
        <v>13.07</v>
      </c>
      <c r="B174" s="38" t="s">
        <v>205</v>
      </c>
      <c r="C174" s="40"/>
      <c r="D174" s="67"/>
      <c r="E174" s="67"/>
      <c r="F174" s="67"/>
      <c r="G174" s="67"/>
      <c r="H174" s="67"/>
      <c r="I174" s="67"/>
      <c r="J174" s="67"/>
      <c r="K174" s="67"/>
      <c r="L174" s="67"/>
      <c r="M174" s="67"/>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IA174" s="22">
        <v>13.07</v>
      </c>
      <c r="IB174" s="22" t="s">
        <v>205</v>
      </c>
      <c r="IE174" s="23"/>
      <c r="IF174" s="23"/>
      <c r="IG174" s="23"/>
      <c r="IH174" s="23"/>
      <c r="II174" s="23"/>
    </row>
    <row r="175" spans="1:243" s="22" customFormat="1" ht="15.75">
      <c r="A175" s="66">
        <v>13.08</v>
      </c>
      <c r="B175" s="38" t="s">
        <v>206</v>
      </c>
      <c r="C175" s="40"/>
      <c r="D175" s="67"/>
      <c r="E175" s="67"/>
      <c r="F175" s="67"/>
      <c r="G175" s="67"/>
      <c r="H175" s="67"/>
      <c r="I175" s="67"/>
      <c r="J175" s="67"/>
      <c r="K175" s="67"/>
      <c r="L175" s="67"/>
      <c r="M175" s="67"/>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IA175" s="22">
        <v>13.08</v>
      </c>
      <c r="IB175" s="22" t="s">
        <v>206</v>
      </c>
      <c r="IE175" s="23"/>
      <c r="IF175" s="23"/>
      <c r="IG175" s="23"/>
      <c r="IH175" s="23"/>
      <c r="II175" s="23"/>
    </row>
    <row r="176" spans="1:243" s="22" customFormat="1" ht="42.75">
      <c r="A176" s="37">
        <v>13.09</v>
      </c>
      <c r="B176" s="38" t="s">
        <v>207</v>
      </c>
      <c r="C176" s="40"/>
      <c r="D176" s="40">
        <v>1</v>
      </c>
      <c r="E176" s="41" t="s">
        <v>48</v>
      </c>
      <c r="F176" s="40">
        <v>5130.82</v>
      </c>
      <c r="G176" s="47"/>
      <c r="H176" s="47"/>
      <c r="I176" s="48" t="s">
        <v>33</v>
      </c>
      <c r="J176" s="49">
        <f>IF(I176="Less(-)",-1,1)</f>
        <v>1</v>
      </c>
      <c r="K176" s="47" t="s">
        <v>34</v>
      </c>
      <c r="L176" s="47" t="s">
        <v>4</v>
      </c>
      <c r="M176" s="50"/>
      <c r="N176" s="61"/>
      <c r="O176" s="61"/>
      <c r="P176" s="62"/>
      <c r="Q176" s="61"/>
      <c r="R176" s="61"/>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3">
        <f>total_amount_ba($B$2,$D$2,D176,F176,J176,K176,M176)</f>
        <v>5130.82</v>
      </c>
      <c r="BB176" s="65">
        <f>BA176+SUM(N176:AZ176)</f>
        <v>5130.82</v>
      </c>
      <c r="BC176" s="64" t="str">
        <f>SpellNumber(L176,BB176)</f>
        <v>INR  Five Thousand One Hundred &amp; Thirty  and Paise Eighty Two Only</v>
      </c>
      <c r="IA176" s="22">
        <v>13.09</v>
      </c>
      <c r="IB176" s="22" t="s">
        <v>207</v>
      </c>
      <c r="ID176" s="22">
        <v>1</v>
      </c>
      <c r="IE176" s="23" t="s">
        <v>48</v>
      </c>
      <c r="IF176" s="23"/>
      <c r="IG176" s="23"/>
      <c r="IH176" s="23"/>
      <c r="II176" s="23"/>
    </row>
    <row r="177" spans="1:243" s="22" customFormat="1" ht="94.5">
      <c r="A177" s="66">
        <v>13.1</v>
      </c>
      <c r="B177" s="38" t="s">
        <v>208</v>
      </c>
      <c r="C177" s="40"/>
      <c r="D177" s="40">
        <v>2</v>
      </c>
      <c r="E177" s="41" t="s">
        <v>48</v>
      </c>
      <c r="F177" s="40">
        <v>260.89</v>
      </c>
      <c r="G177" s="47"/>
      <c r="H177" s="47"/>
      <c r="I177" s="48" t="s">
        <v>33</v>
      </c>
      <c r="J177" s="49">
        <f>IF(I177="Less(-)",-1,1)</f>
        <v>1</v>
      </c>
      <c r="K177" s="47" t="s">
        <v>34</v>
      </c>
      <c r="L177" s="47" t="s">
        <v>4</v>
      </c>
      <c r="M177" s="50"/>
      <c r="N177" s="61"/>
      <c r="O177" s="61"/>
      <c r="P177" s="62"/>
      <c r="Q177" s="61"/>
      <c r="R177" s="61"/>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3">
        <f>total_amount_ba($B$2,$D$2,D177,F177,J177,K177,M177)</f>
        <v>521.78</v>
      </c>
      <c r="BB177" s="65">
        <f>BA177+SUM(N177:AZ177)</f>
        <v>521.78</v>
      </c>
      <c r="BC177" s="64" t="str">
        <f>SpellNumber(L177,BB177)</f>
        <v>INR  Five Hundred &amp; Twenty One  and Paise Seventy Eight Only</v>
      </c>
      <c r="IA177" s="22">
        <v>13.1</v>
      </c>
      <c r="IB177" s="22" t="s">
        <v>208</v>
      </c>
      <c r="ID177" s="22">
        <v>2</v>
      </c>
      <c r="IE177" s="23" t="s">
        <v>48</v>
      </c>
      <c r="IF177" s="23"/>
      <c r="IG177" s="23"/>
      <c r="IH177" s="23"/>
      <c r="II177" s="23"/>
    </row>
    <row r="178" spans="1:243" s="22" customFormat="1" ht="63">
      <c r="A178" s="37">
        <v>13.11</v>
      </c>
      <c r="B178" s="38" t="s">
        <v>209</v>
      </c>
      <c r="C178" s="40"/>
      <c r="D178" s="40">
        <v>2</v>
      </c>
      <c r="E178" s="41" t="s">
        <v>48</v>
      </c>
      <c r="F178" s="40">
        <v>774.27</v>
      </c>
      <c r="G178" s="47"/>
      <c r="H178" s="47"/>
      <c r="I178" s="48" t="s">
        <v>33</v>
      </c>
      <c r="J178" s="49">
        <f>IF(I178="Less(-)",-1,1)</f>
        <v>1</v>
      </c>
      <c r="K178" s="47" t="s">
        <v>34</v>
      </c>
      <c r="L178" s="47" t="s">
        <v>4</v>
      </c>
      <c r="M178" s="50"/>
      <c r="N178" s="61"/>
      <c r="O178" s="61"/>
      <c r="P178" s="62"/>
      <c r="Q178" s="61"/>
      <c r="R178" s="61"/>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3">
        <f>total_amount_ba($B$2,$D$2,D178,F178,J178,K178,M178)</f>
        <v>1548.54</v>
      </c>
      <c r="BB178" s="65">
        <f>BA178+SUM(N178:AZ178)</f>
        <v>1548.54</v>
      </c>
      <c r="BC178" s="64" t="str">
        <f>SpellNumber(L178,BB178)</f>
        <v>INR  One Thousand Five Hundred &amp; Forty Eight  and Paise Fifty Four Only</v>
      </c>
      <c r="IA178" s="22">
        <v>13.11</v>
      </c>
      <c r="IB178" s="22" t="s">
        <v>209</v>
      </c>
      <c r="ID178" s="22">
        <v>2</v>
      </c>
      <c r="IE178" s="23" t="s">
        <v>48</v>
      </c>
      <c r="IF178" s="23"/>
      <c r="IG178" s="23"/>
      <c r="IH178" s="23"/>
      <c r="II178" s="23"/>
    </row>
    <row r="179" spans="1:243" s="22" customFormat="1" ht="63">
      <c r="A179" s="37">
        <v>13.12</v>
      </c>
      <c r="B179" s="38" t="s">
        <v>210</v>
      </c>
      <c r="C179" s="40"/>
      <c r="D179" s="40">
        <v>2</v>
      </c>
      <c r="E179" s="41" t="s">
        <v>48</v>
      </c>
      <c r="F179" s="40">
        <v>5360.46</v>
      </c>
      <c r="G179" s="47"/>
      <c r="H179" s="47"/>
      <c r="I179" s="48" t="s">
        <v>33</v>
      </c>
      <c r="J179" s="49">
        <f>IF(I179="Less(-)",-1,1)</f>
        <v>1</v>
      </c>
      <c r="K179" s="47" t="s">
        <v>34</v>
      </c>
      <c r="L179" s="47" t="s">
        <v>4</v>
      </c>
      <c r="M179" s="50"/>
      <c r="N179" s="61"/>
      <c r="O179" s="61"/>
      <c r="P179" s="62"/>
      <c r="Q179" s="61"/>
      <c r="R179" s="61"/>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3">
        <f>total_amount_ba($B$2,$D$2,D179,F179,J179,K179,M179)</f>
        <v>10720.92</v>
      </c>
      <c r="BB179" s="65">
        <f>BA179+SUM(N179:AZ179)</f>
        <v>10720.92</v>
      </c>
      <c r="BC179" s="64" t="str">
        <f>SpellNumber(L179,BB179)</f>
        <v>INR  Ten Thousand Seven Hundred &amp; Twenty  and Paise Ninety Two Only</v>
      </c>
      <c r="IA179" s="22">
        <v>13.12</v>
      </c>
      <c r="IB179" s="22" t="s">
        <v>210</v>
      </c>
      <c r="ID179" s="22">
        <v>2</v>
      </c>
      <c r="IE179" s="23" t="s">
        <v>48</v>
      </c>
      <c r="IF179" s="23"/>
      <c r="IG179" s="23"/>
      <c r="IH179" s="23"/>
      <c r="II179" s="23"/>
    </row>
    <row r="180" spans="1:243" s="22" customFormat="1" ht="94.5">
      <c r="A180" s="37">
        <v>13.13</v>
      </c>
      <c r="B180" s="38" t="s">
        <v>211</v>
      </c>
      <c r="C180" s="40"/>
      <c r="D180" s="40">
        <v>2</v>
      </c>
      <c r="E180" s="41" t="s">
        <v>48</v>
      </c>
      <c r="F180" s="40">
        <v>1124.99</v>
      </c>
      <c r="G180" s="47"/>
      <c r="H180" s="47"/>
      <c r="I180" s="48" t="s">
        <v>33</v>
      </c>
      <c r="J180" s="49">
        <f>IF(I180="Less(-)",-1,1)</f>
        <v>1</v>
      </c>
      <c r="K180" s="47" t="s">
        <v>34</v>
      </c>
      <c r="L180" s="47" t="s">
        <v>4</v>
      </c>
      <c r="M180" s="50"/>
      <c r="N180" s="61"/>
      <c r="O180" s="61"/>
      <c r="P180" s="62"/>
      <c r="Q180" s="61"/>
      <c r="R180" s="61"/>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3">
        <f>total_amount_ba($B$2,$D$2,D180,F180,J180,K180,M180)</f>
        <v>2249.98</v>
      </c>
      <c r="BB180" s="65">
        <f>BA180+SUM(N180:AZ180)</f>
        <v>2249.98</v>
      </c>
      <c r="BC180" s="64" t="str">
        <f>SpellNumber(L180,BB180)</f>
        <v>INR  Two Thousand Two Hundred &amp; Forty Nine  and Paise Ninety Eight Only</v>
      </c>
      <c r="IA180" s="22">
        <v>13.13</v>
      </c>
      <c r="IB180" s="22" t="s">
        <v>211</v>
      </c>
      <c r="ID180" s="22">
        <v>2</v>
      </c>
      <c r="IE180" s="23" t="s">
        <v>48</v>
      </c>
      <c r="IF180" s="23"/>
      <c r="IG180" s="23"/>
      <c r="IH180" s="23"/>
      <c r="II180" s="23"/>
    </row>
    <row r="181" spans="1:243" s="22" customFormat="1" ht="31.5">
      <c r="A181" s="37">
        <v>13.14</v>
      </c>
      <c r="B181" s="38" t="s">
        <v>212</v>
      </c>
      <c r="C181" s="40"/>
      <c r="D181" s="67"/>
      <c r="E181" s="67"/>
      <c r="F181" s="67"/>
      <c r="G181" s="67"/>
      <c r="H181" s="67"/>
      <c r="I181" s="67"/>
      <c r="J181" s="67"/>
      <c r="K181" s="67"/>
      <c r="L181" s="67"/>
      <c r="M181" s="67"/>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IA181" s="22">
        <v>13.14</v>
      </c>
      <c r="IB181" s="22" t="s">
        <v>212</v>
      </c>
      <c r="IE181" s="23"/>
      <c r="IF181" s="23"/>
      <c r="IG181" s="23"/>
      <c r="IH181" s="23"/>
      <c r="II181" s="23"/>
    </row>
    <row r="182" spans="1:243" s="22" customFormat="1" ht="15.75">
      <c r="A182" s="37">
        <v>13.15</v>
      </c>
      <c r="B182" s="38" t="s">
        <v>213</v>
      </c>
      <c r="C182" s="40"/>
      <c r="D182" s="67"/>
      <c r="E182" s="67"/>
      <c r="F182" s="67"/>
      <c r="G182" s="67"/>
      <c r="H182" s="67"/>
      <c r="I182" s="67"/>
      <c r="J182" s="67"/>
      <c r="K182" s="67"/>
      <c r="L182" s="67"/>
      <c r="M182" s="67"/>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IA182" s="22">
        <v>13.15</v>
      </c>
      <c r="IB182" s="22" t="s">
        <v>213</v>
      </c>
      <c r="IE182" s="23"/>
      <c r="IF182" s="23"/>
      <c r="IG182" s="23"/>
      <c r="IH182" s="23"/>
      <c r="II182" s="23"/>
    </row>
    <row r="183" spans="1:243" s="22" customFormat="1" ht="31.5">
      <c r="A183" s="37">
        <v>13.16</v>
      </c>
      <c r="B183" s="38" t="s">
        <v>214</v>
      </c>
      <c r="C183" s="40"/>
      <c r="D183" s="40">
        <v>20</v>
      </c>
      <c r="E183" s="41" t="s">
        <v>44</v>
      </c>
      <c r="F183" s="40">
        <v>957.65</v>
      </c>
      <c r="G183" s="47"/>
      <c r="H183" s="47"/>
      <c r="I183" s="48" t="s">
        <v>33</v>
      </c>
      <c r="J183" s="49">
        <f>IF(I183="Less(-)",-1,1)</f>
        <v>1</v>
      </c>
      <c r="K183" s="47" t="s">
        <v>34</v>
      </c>
      <c r="L183" s="47" t="s">
        <v>4</v>
      </c>
      <c r="M183" s="50"/>
      <c r="N183" s="61"/>
      <c r="O183" s="61"/>
      <c r="P183" s="62"/>
      <c r="Q183" s="61"/>
      <c r="R183" s="61"/>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3">
        <f>total_amount_ba($B$2,$D$2,D183,F183,J183,K183,M183)</f>
        <v>19153</v>
      </c>
      <c r="BB183" s="65">
        <f>BA183+SUM(N183:AZ183)</f>
        <v>19153</v>
      </c>
      <c r="BC183" s="64" t="str">
        <f>SpellNumber(L183,BB183)</f>
        <v>INR  Nineteen Thousand One Hundred &amp; Fifty Three  Only</v>
      </c>
      <c r="IA183" s="22">
        <v>13.16</v>
      </c>
      <c r="IB183" s="22" t="s">
        <v>214</v>
      </c>
      <c r="ID183" s="22">
        <v>20</v>
      </c>
      <c r="IE183" s="23" t="s">
        <v>44</v>
      </c>
      <c r="IF183" s="23"/>
      <c r="IG183" s="23"/>
      <c r="IH183" s="23"/>
      <c r="II183" s="23"/>
    </row>
    <row r="184" spans="1:243" s="22" customFormat="1" ht="63">
      <c r="A184" s="37">
        <v>13.17</v>
      </c>
      <c r="B184" s="38" t="s">
        <v>215</v>
      </c>
      <c r="C184" s="40"/>
      <c r="D184" s="67"/>
      <c r="E184" s="67"/>
      <c r="F184" s="67"/>
      <c r="G184" s="67"/>
      <c r="H184" s="67"/>
      <c r="I184" s="67"/>
      <c r="J184" s="67"/>
      <c r="K184" s="67"/>
      <c r="L184" s="67"/>
      <c r="M184" s="67"/>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IA184" s="22">
        <v>13.17</v>
      </c>
      <c r="IB184" s="22" t="s">
        <v>215</v>
      </c>
      <c r="IE184" s="23"/>
      <c r="IF184" s="23"/>
      <c r="IG184" s="23"/>
      <c r="IH184" s="23"/>
      <c r="II184" s="23"/>
    </row>
    <row r="185" spans="1:243" s="22" customFormat="1" ht="15.75">
      <c r="A185" s="37">
        <v>13.18</v>
      </c>
      <c r="B185" s="38" t="s">
        <v>213</v>
      </c>
      <c r="C185" s="40"/>
      <c r="D185" s="67"/>
      <c r="E185" s="67"/>
      <c r="F185" s="67"/>
      <c r="G185" s="67"/>
      <c r="H185" s="67"/>
      <c r="I185" s="67"/>
      <c r="J185" s="67"/>
      <c r="K185" s="67"/>
      <c r="L185" s="67"/>
      <c r="M185" s="67"/>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IA185" s="22">
        <v>13.18</v>
      </c>
      <c r="IB185" s="22" t="s">
        <v>213</v>
      </c>
      <c r="IE185" s="23"/>
      <c r="IF185" s="23"/>
      <c r="IG185" s="23"/>
      <c r="IH185" s="23"/>
      <c r="II185" s="23"/>
    </row>
    <row r="186" spans="1:243" s="22" customFormat="1" ht="42.75">
      <c r="A186" s="37">
        <v>13.19</v>
      </c>
      <c r="B186" s="38" t="s">
        <v>216</v>
      </c>
      <c r="C186" s="40"/>
      <c r="D186" s="40">
        <v>4</v>
      </c>
      <c r="E186" s="41" t="s">
        <v>48</v>
      </c>
      <c r="F186" s="40">
        <v>404.78</v>
      </c>
      <c r="G186" s="47"/>
      <c r="H186" s="47"/>
      <c r="I186" s="48" t="s">
        <v>33</v>
      </c>
      <c r="J186" s="49">
        <f>IF(I186="Less(-)",-1,1)</f>
        <v>1</v>
      </c>
      <c r="K186" s="47" t="s">
        <v>34</v>
      </c>
      <c r="L186" s="47" t="s">
        <v>4</v>
      </c>
      <c r="M186" s="50"/>
      <c r="N186" s="61"/>
      <c r="O186" s="61"/>
      <c r="P186" s="62"/>
      <c r="Q186" s="61"/>
      <c r="R186" s="61"/>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3">
        <f>total_amount_ba($B$2,$D$2,D186,F186,J186,K186,M186)</f>
        <v>1619.12</v>
      </c>
      <c r="BB186" s="65">
        <f>BA186+SUM(N186:AZ186)</f>
        <v>1619.12</v>
      </c>
      <c r="BC186" s="64" t="str">
        <f>SpellNumber(L186,BB186)</f>
        <v>INR  One Thousand Six Hundred &amp; Nineteen  and Paise Twelve Only</v>
      </c>
      <c r="IA186" s="22">
        <v>13.19</v>
      </c>
      <c r="IB186" s="22" t="s">
        <v>216</v>
      </c>
      <c r="ID186" s="22">
        <v>4</v>
      </c>
      <c r="IE186" s="23" t="s">
        <v>48</v>
      </c>
      <c r="IF186" s="23"/>
      <c r="IG186" s="23"/>
      <c r="IH186" s="23"/>
      <c r="II186" s="23"/>
    </row>
    <row r="187" spans="1:243" s="22" customFormat="1" ht="31.5">
      <c r="A187" s="66">
        <v>13.2</v>
      </c>
      <c r="B187" s="38" t="s">
        <v>217</v>
      </c>
      <c r="C187" s="40"/>
      <c r="D187" s="67"/>
      <c r="E187" s="67"/>
      <c r="F187" s="67"/>
      <c r="G187" s="67"/>
      <c r="H187" s="67"/>
      <c r="I187" s="67"/>
      <c r="J187" s="67"/>
      <c r="K187" s="67"/>
      <c r="L187" s="67"/>
      <c r="M187" s="67"/>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IA187" s="22">
        <v>13.2</v>
      </c>
      <c r="IB187" s="22" t="s">
        <v>217</v>
      </c>
      <c r="IE187" s="23"/>
      <c r="IF187" s="23"/>
      <c r="IG187" s="23"/>
      <c r="IH187" s="23"/>
      <c r="II187" s="23"/>
    </row>
    <row r="188" spans="1:243" s="22" customFormat="1" ht="15.75">
      <c r="A188" s="37">
        <v>13.21</v>
      </c>
      <c r="B188" s="38" t="s">
        <v>213</v>
      </c>
      <c r="C188" s="40"/>
      <c r="D188" s="67"/>
      <c r="E188" s="67"/>
      <c r="F188" s="67"/>
      <c r="G188" s="67"/>
      <c r="H188" s="67"/>
      <c r="I188" s="67"/>
      <c r="J188" s="67"/>
      <c r="K188" s="67"/>
      <c r="L188" s="67"/>
      <c r="M188" s="67"/>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IA188" s="22">
        <v>13.21</v>
      </c>
      <c r="IB188" s="22" t="s">
        <v>213</v>
      </c>
      <c r="IE188" s="23"/>
      <c r="IF188" s="23"/>
      <c r="IG188" s="23"/>
      <c r="IH188" s="23"/>
      <c r="II188" s="23"/>
    </row>
    <row r="189" spans="1:243" s="22" customFormat="1" ht="42.75">
      <c r="A189" s="37">
        <v>13.22</v>
      </c>
      <c r="B189" s="38" t="s">
        <v>218</v>
      </c>
      <c r="C189" s="40"/>
      <c r="D189" s="40">
        <v>4</v>
      </c>
      <c r="E189" s="41" t="s">
        <v>48</v>
      </c>
      <c r="F189" s="40">
        <v>342.61</v>
      </c>
      <c r="G189" s="47"/>
      <c r="H189" s="47"/>
      <c r="I189" s="48" t="s">
        <v>33</v>
      </c>
      <c r="J189" s="49">
        <f>IF(I189="Less(-)",-1,1)</f>
        <v>1</v>
      </c>
      <c r="K189" s="47" t="s">
        <v>34</v>
      </c>
      <c r="L189" s="47" t="s">
        <v>4</v>
      </c>
      <c r="M189" s="50"/>
      <c r="N189" s="61"/>
      <c r="O189" s="61"/>
      <c r="P189" s="62"/>
      <c r="Q189" s="61"/>
      <c r="R189" s="61"/>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3">
        <f>total_amount_ba($B$2,$D$2,D189,F189,J189,K189,M189)</f>
        <v>1370.44</v>
      </c>
      <c r="BB189" s="65">
        <f>BA189+SUM(N189:AZ189)</f>
        <v>1370.44</v>
      </c>
      <c r="BC189" s="64" t="str">
        <f>SpellNumber(L189,BB189)</f>
        <v>INR  One Thousand Three Hundred &amp; Seventy  and Paise Forty Four Only</v>
      </c>
      <c r="IA189" s="22">
        <v>13.22</v>
      </c>
      <c r="IB189" s="22" t="s">
        <v>218</v>
      </c>
      <c r="ID189" s="22">
        <v>4</v>
      </c>
      <c r="IE189" s="23" t="s">
        <v>48</v>
      </c>
      <c r="IF189" s="23"/>
      <c r="IG189" s="23"/>
      <c r="IH189" s="23"/>
      <c r="II189" s="23"/>
    </row>
    <row r="190" spans="1:243" s="22" customFormat="1" ht="15.75">
      <c r="A190" s="37">
        <v>13.23</v>
      </c>
      <c r="B190" s="38" t="s">
        <v>219</v>
      </c>
      <c r="C190" s="40"/>
      <c r="D190" s="67"/>
      <c r="E190" s="67"/>
      <c r="F190" s="67"/>
      <c r="G190" s="67"/>
      <c r="H190" s="67"/>
      <c r="I190" s="67"/>
      <c r="J190" s="67"/>
      <c r="K190" s="67"/>
      <c r="L190" s="67"/>
      <c r="M190" s="67"/>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IA190" s="22">
        <v>13.23</v>
      </c>
      <c r="IB190" s="22" t="s">
        <v>219</v>
      </c>
      <c r="IE190" s="23"/>
      <c r="IF190" s="23"/>
      <c r="IG190" s="23"/>
      <c r="IH190" s="23"/>
      <c r="II190" s="23"/>
    </row>
    <row r="191" spans="1:243" s="22" customFormat="1" ht="15.75">
      <c r="A191" s="37">
        <v>13.24</v>
      </c>
      <c r="B191" s="38" t="s">
        <v>121</v>
      </c>
      <c r="C191" s="40"/>
      <c r="D191" s="67"/>
      <c r="E191" s="67"/>
      <c r="F191" s="67"/>
      <c r="G191" s="67"/>
      <c r="H191" s="67"/>
      <c r="I191" s="67"/>
      <c r="J191" s="67"/>
      <c r="K191" s="67"/>
      <c r="L191" s="67"/>
      <c r="M191" s="67"/>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IA191" s="22">
        <v>13.24</v>
      </c>
      <c r="IB191" s="22" t="s">
        <v>121</v>
      </c>
      <c r="IE191" s="23"/>
      <c r="IF191" s="23"/>
      <c r="IG191" s="23"/>
      <c r="IH191" s="23"/>
      <c r="II191" s="23"/>
    </row>
    <row r="192" spans="1:243" s="22" customFormat="1" ht="42.75">
      <c r="A192" s="37">
        <v>13.25</v>
      </c>
      <c r="B192" s="38" t="s">
        <v>216</v>
      </c>
      <c r="C192" s="40"/>
      <c r="D192" s="40">
        <v>10</v>
      </c>
      <c r="E192" s="41" t="s">
        <v>48</v>
      </c>
      <c r="F192" s="40">
        <v>359.01</v>
      </c>
      <c r="G192" s="47"/>
      <c r="H192" s="47"/>
      <c r="I192" s="48" t="s">
        <v>33</v>
      </c>
      <c r="J192" s="49">
        <f>IF(I192="Less(-)",-1,1)</f>
        <v>1</v>
      </c>
      <c r="K192" s="47" t="s">
        <v>34</v>
      </c>
      <c r="L192" s="47" t="s">
        <v>4</v>
      </c>
      <c r="M192" s="50"/>
      <c r="N192" s="61"/>
      <c r="O192" s="61"/>
      <c r="P192" s="62"/>
      <c r="Q192" s="61"/>
      <c r="R192" s="61"/>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3">
        <f>total_amount_ba($B$2,$D$2,D192,F192,J192,K192,M192)</f>
        <v>3590.1</v>
      </c>
      <c r="BB192" s="65">
        <f>BA192+SUM(N192:AZ192)</f>
        <v>3590.1</v>
      </c>
      <c r="BC192" s="64" t="str">
        <f>SpellNumber(L192,BB192)</f>
        <v>INR  Three Thousand Five Hundred &amp; Ninety  and Paise Ten Only</v>
      </c>
      <c r="IA192" s="22">
        <v>13.25</v>
      </c>
      <c r="IB192" s="22" t="s">
        <v>216</v>
      </c>
      <c r="ID192" s="22">
        <v>10</v>
      </c>
      <c r="IE192" s="23" t="s">
        <v>48</v>
      </c>
      <c r="IF192" s="23"/>
      <c r="IG192" s="23"/>
      <c r="IH192" s="23"/>
      <c r="II192" s="23"/>
    </row>
    <row r="193" spans="1:243" s="22" customFormat="1" ht="47.25">
      <c r="A193" s="37">
        <v>13.26</v>
      </c>
      <c r="B193" s="38" t="s">
        <v>220</v>
      </c>
      <c r="C193" s="40"/>
      <c r="D193" s="67"/>
      <c r="E193" s="67"/>
      <c r="F193" s="67"/>
      <c r="G193" s="67"/>
      <c r="H193" s="67"/>
      <c r="I193" s="67"/>
      <c r="J193" s="67"/>
      <c r="K193" s="67"/>
      <c r="L193" s="67"/>
      <c r="M193" s="67"/>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IA193" s="22">
        <v>13.26</v>
      </c>
      <c r="IB193" s="22" t="s">
        <v>220</v>
      </c>
      <c r="IE193" s="23"/>
      <c r="IF193" s="23"/>
      <c r="IG193" s="23"/>
      <c r="IH193" s="23"/>
      <c r="II193" s="23"/>
    </row>
    <row r="194" spans="1:243" s="22" customFormat="1" ht="42.75">
      <c r="A194" s="66">
        <v>13.27</v>
      </c>
      <c r="B194" s="38" t="s">
        <v>121</v>
      </c>
      <c r="C194" s="40"/>
      <c r="D194" s="40">
        <v>45</v>
      </c>
      <c r="E194" s="41" t="s">
        <v>48</v>
      </c>
      <c r="F194" s="40">
        <v>422.14</v>
      </c>
      <c r="G194" s="47"/>
      <c r="H194" s="47"/>
      <c r="I194" s="48" t="s">
        <v>33</v>
      </c>
      <c r="J194" s="49">
        <f>IF(I194="Less(-)",-1,1)</f>
        <v>1</v>
      </c>
      <c r="K194" s="47" t="s">
        <v>34</v>
      </c>
      <c r="L194" s="47" t="s">
        <v>4</v>
      </c>
      <c r="M194" s="50"/>
      <c r="N194" s="61"/>
      <c r="O194" s="61"/>
      <c r="P194" s="62"/>
      <c r="Q194" s="61"/>
      <c r="R194" s="61"/>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3">
        <f>total_amount_ba($B$2,$D$2,D194,F194,J194,K194,M194)</f>
        <v>18996.3</v>
      </c>
      <c r="BB194" s="65">
        <f>BA194+SUM(N194:AZ194)</f>
        <v>18996.3</v>
      </c>
      <c r="BC194" s="64" t="str">
        <f>SpellNumber(L194,BB194)</f>
        <v>INR  Eighteen Thousand Nine Hundred &amp; Ninety Six  and Paise Thirty Only</v>
      </c>
      <c r="IA194" s="22">
        <v>13.27</v>
      </c>
      <c r="IB194" s="22" t="s">
        <v>121</v>
      </c>
      <c r="ID194" s="22">
        <v>45</v>
      </c>
      <c r="IE194" s="23" t="s">
        <v>48</v>
      </c>
      <c r="IF194" s="23"/>
      <c r="IG194" s="23"/>
      <c r="IH194" s="23"/>
      <c r="II194" s="23"/>
    </row>
    <row r="195" spans="1:243" s="22" customFormat="1" ht="94.5">
      <c r="A195" s="37">
        <v>13.28</v>
      </c>
      <c r="B195" s="38" t="s">
        <v>221</v>
      </c>
      <c r="C195" s="40"/>
      <c r="D195" s="67"/>
      <c r="E195" s="67"/>
      <c r="F195" s="67"/>
      <c r="G195" s="67"/>
      <c r="H195" s="67"/>
      <c r="I195" s="67"/>
      <c r="J195" s="67"/>
      <c r="K195" s="67"/>
      <c r="L195" s="67"/>
      <c r="M195" s="67"/>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IA195" s="22">
        <v>13.28</v>
      </c>
      <c r="IB195" s="22" t="s">
        <v>221</v>
      </c>
      <c r="IE195" s="23"/>
      <c r="IF195" s="23"/>
      <c r="IG195" s="23"/>
      <c r="IH195" s="23"/>
      <c r="II195" s="23"/>
    </row>
    <row r="196" spans="1:243" s="22" customFormat="1" ht="15.75">
      <c r="A196" s="37">
        <v>13.29</v>
      </c>
      <c r="B196" s="38" t="s">
        <v>222</v>
      </c>
      <c r="C196" s="40"/>
      <c r="D196" s="67"/>
      <c r="E196" s="67"/>
      <c r="F196" s="67"/>
      <c r="G196" s="67"/>
      <c r="H196" s="67"/>
      <c r="I196" s="67"/>
      <c r="J196" s="67"/>
      <c r="K196" s="67"/>
      <c r="L196" s="67"/>
      <c r="M196" s="67"/>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IA196" s="22">
        <v>13.29</v>
      </c>
      <c r="IB196" s="22" t="s">
        <v>222</v>
      </c>
      <c r="IE196" s="23"/>
      <c r="IF196" s="23"/>
      <c r="IG196" s="23"/>
      <c r="IH196" s="23"/>
      <c r="II196" s="23"/>
    </row>
    <row r="197" spans="1:243" s="22" customFormat="1" ht="42.75">
      <c r="A197" s="66">
        <v>13.3</v>
      </c>
      <c r="B197" s="38" t="s">
        <v>223</v>
      </c>
      <c r="C197" s="40"/>
      <c r="D197" s="40">
        <v>6</v>
      </c>
      <c r="E197" s="41" t="s">
        <v>48</v>
      </c>
      <c r="F197" s="40">
        <v>1326.22</v>
      </c>
      <c r="G197" s="47"/>
      <c r="H197" s="47"/>
      <c r="I197" s="48" t="s">
        <v>33</v>
      </c>
      <c r="J197" s="49">
        <f>IF(I197="Less(-)",-1,1)</f>
        <v>1</v>
      </c>
      <c r="K197" s="47" t="s">
        <v>34</v>
      </c>
      <c r="L197" s="47" t="s">
        <v>4</v>
      </c>
      <c r="M197" s="50"/>
      <c r="N197" s="61"/>
      <c r="O197" s="61"/>
      <c r="P197" s="62"/>
      <c r="Q197" s="61"/>
      <c r="R197" s="61"/>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3">
        <f>total_amount_ba($B$2,$D$2,D197,F197,J197,K197,M197)</f>
        <v>7957.32</v>
      </c>
      <c r="BB197" s="65">
        <f>BA197+SUM(N197:AZ197)</f>
        <v>7957.32</v>
      </c>
      <c r="BC197" s="64" t="str">
        <f>SpellNumber(L197,BB197)</f>
        <v>INR  Seven Thousand Nine Hundred &amp; Fifty Seven  and Paise Thirty Two Only</v>
      </c>
      <c r="IA197" s="22">
        <v>13.3</v>
      </c>
      <c r="IB197" s="22" t="s">
        <v>223</v>
      </c>
      <c r="ID197" s="22">
        <v>6</v>
      </c>
      <c r="IE197" s="23" t="s">
        <v>48</v>
      </c>
      <c r="IF197" s="23"/>
      <c r="IG197" s="23"/>
      <c r="IH197" s="23"/>
      <c r="II197" s="23"/>
    </row>
    <row r="198" spans="1:243" s="22" customFormat="1" ht="15.75">
      <c r="A198" s="37">
        <v>14</v>
      </c>
      <c r="B198" s="38" t="s">
        <v>224</v>
      </c>
      <c r="C198" s="40"/>
      <c r="D198" s="67"/>
      <c r="E198" s="67"/>
      <c r="F198" s="67"/>
      <c r="G198" s="67"/>
      <c r="H198" s="67"/>
      <c r="I198" s="67"/>
      <c r="J198" s="67"/>
      <c r="K198" s="67"/>
      <c r="L198" s="67"/>
      <c r="M198" s="67"/>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IA198" s="22">
        <v>14</v>
      </c>
      <c r="IB198" s="22" t="s">
        <v>224</v>
      </c>
      <c r="IE198" s="23"/>
      <c r="IF198" s="23"/>
      <c r="IG198" s="23"/>
      <c r="IH198" s="23"/>
      <c r="II198" s="23"/>
    </row>
    <row r="199" spans="1:243" s="22" customFormat="1" ht="78.75">
      <c r="A199" s="37">
        <v>14.01</v>
      </c>
      <c r="B199" s="38" t="s">
        <v>225</v>
      </c>
      <c r="C199" s="40"/>
      <c r="D199" s="67"/>
      <c r="E199" s="67"/>
      <c r="F199" s="67"/>
      <c r="G199" s="67"/>
      <c r="H199" s="67"/>
      <c r="I199" s="67"/>
      <c r="J199" s="67"/>
      <c r="K199" s="67"/>
      <c r="L199" s="67"/>
      <c r="M199" s="67"/>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IA199" s="22">
        <v>14.01</v>
      </c>
      <c r="IB199" s="22" t="s">
        <v>225</v>
      </c>
      <c r="IE199" s="23"/>
      <c r="IF199" s="23"/>
      <c r="IG199" s="23"/>
      <c r="IH199" s="23"/>
      <c r="II199" s="23"/>
    </row>
    <row r="200" spans="1:243" s="22" customFormat="1" ht="28.5">
      <c r="A200" s="37">
        <v>14.02</v>
      </c>
      <c r="B200" s="38" t="s">
        <v>226</v>
      </c>
      <c r="C200" s="40"/>
      <c r="D200" s="40">
        <v>10</v>
      </c>
      <c r="E200" s="41" t="s">
        <v>44</v>
      </c>
      <c r="F200" s="39">
        <v>249.8</v>
      </c>
      <c r="G200" s="47"/>
      <c r="H200" s="47"/>
      <c r="I200" s="48" t="s">
        <v>33</v>
      </c>
      <c r="J200" s="49">
        <f aca="true" t="shared" si="8" ref="J200:J250">IF(I200="Less(-)",-1,1)</f>
        <v>1</v>
      </c>
      <c r="K200" s="47" t="s">
        <v>34</v>
      </c>
      <c r="L200" s="47" t="s">
        <v>4</v>
      </c>
      <c r="M200" s="50"/>
      <c r="N200" s="61"/>
      <c r="O200" s="61"/>
      <c r="P200" s="62"/>
      <c r="Q200" s="61"/>
      <c r="R200" s="61"/>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3">
        <f aca="true" t="shared" si="9" ref="BA200:BA250">total_amount_ba($B$2,$D$2,D200,F200,J200,K200,M200)</f>
        <v>2498</v>
      </c>
      <c r="BB200" s="65">
        <f aca="true" t="shared" si="10" ref="BB200:BB250">BA200+SUM(N200:AZ200)</f>
        <v>2498</v>
      </c>
      <c r="BC200" s="64" t="str">
        <f aca="true" t="shared" si="11" ref="BC200:BC250">SpellNumber(L200,BB200)</f>
        <v>INR  Two Thousand Four Hundred &amp; Ninety Eight  Only</v>
      </c>
      <c r="IA200" s="22">
        <v>14.02</v>
      </c>
      <c r="IB200" s="22" t="s">
        <v>226</v>
      </c>
      <c r="ID200" s="22">
        <v>10</v>
      </c>
      <c r="IE200" s="23" t="s">
        <v>44</v>
      </c>
      <c r="IF200" s="23"/>
      <c r="IG200" s="23"/>
      <c r="IH200" s="23"/>
      <c r="II200" s="23"/>
    </row>
    <row r="201" spans="1:243" s="22" customFormat="1" ht="42.75">
      <c r="A201" s="37">
        <v>14.03</v>
      </c>
      <c r="B201" s="38" t="s">
        <v>227</v>
      </c>
      <c r="C201" s="40"/>
      <c r="D201" s="40">
        <v>45</v>
      </c>
      <c r="E201" s="41" t="s">
        <v>44</v>
      </c>
      <c r="F201" s="40">
        <v>301.71</v>
      </c>
      <c r="G201" s="47"/>
      <c r="H201" s="47"/>
      <c r="I201" s="48" t="s">
        <v>33</v>
      </c>
      <c r="J201" s="49">
        <f t="shared" si="8"/>
        <v>1</v>
      </c>
      <c r="K201" s="47" t="s">
        <v>34</v>
      </c>
      <c r="L201" s="47" t="s">
        <v>4</v>
      </c>
      <c r="M201" s="50"/>
      <c r="N201" s="61"/>
      <c r="O201" s="61"/>
      <c r="P201" s="62"/>
      <c r="Q201" s="61"/>
      <c r="R201" s="61"/>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3">
        <f t="shared" si="9"/>
        <v>13576.95</v>
      </c>
      <c r="BB201" s="65">
        <f t="shared" si="10"/>
        <v>13576.95</v>
      </c>
      <c r="BC201" s="64" t="str">
        <f t="shared" si="11"/>
        <v>INR  Thirteen Thousand Five Hundred &amp; Seventy Six  and Paise Ninety Five Only</v>
      </c>
      <c r="IA201" s="22">
        <v>14.03</v>
      </c>
      <c r="IB201" s="22" t="s">
        <v>227</v>
      </c>
      <c r="ID201" s="22">
        <v>45</v>
      </c>
      <c r="IE201" s="23" t="s">
        <v>44</v>
      </c>
      <c r="IF201" s="23"/>
      <c r="IG201" s="23"/>
      <c r="IH201" s="23"/>
      <c r="II201" s="23"/>
    </row>
    <row r="202" spans="1:243" s="22" customFormat="1" ht="110.25">
      <c r="A202" s="37">
        <v>14.04</v>
      </c>
      <c r="B202" s="38" t="s">
        <v>228</v>
      </c>
      <c r="C202" s="40"/>
      <c r="D202" s="67"/>
      <c r="E202" s="67"/>
      <c r="F202" s="67"/>
      <c r="G202" s="67"/>
      <c r="H202" s="67"/>
      <c r="I202" s="67"/>
      <c r="J202" s="67"/>
      <c r="K202" s="67"/>
      <c r="L202" s="67"/>
      <c r="M202" s="67"/>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IA202" s="22">
        <v>14.04</v>
      </c>
      <c r="IB202" s="22" t="s">
        <v>228</v>
      </c>
      <c r="IE202" s="23"/>
      <c r="IF202" s="23"/>
      <c r="IG202" s="23"/>
      <c r="IH202" s="23"/>
      <c r="II202" s="23"/>
    </row>
    <row r="203" spans="1:243" s="22" customFormat="1" ht="42.75">
      <c r="A203" s="37">
        <v>14.05</v>
      </c>
      <c r="B203" s="38" t="s">
        <v>226</v>
      </c>
      <c r="C203" s="40"/>
      <c r="D203" s="40">
        <v>65</v>
      </c>
      <c r="E203" s="41" t="s">
        <v>44</v>
      </c>
      <c r="F203" s="40">
        <v>392.46</v>
      </c>
      <c r="G203" s="47"/>
      <c r="H203" s="47"/>
      <c r="I203" s="48" t="s">
        <v>33</v>
      </c>
      <c r="J203" s="49">
        <f t="shared" si="8"/>
        <v>1</v>
      </c>
      <c r="K203" s="47" t="s">
        <v>34</v>
      </c>
      <c r="L203" s="47" t="s">
        <v>4</v>
      </c>
      <c r="M203" s="50"/>
      <c r="N203" s="61"/>
      <c r="O203" s="61"/>
      <c r="P203" s="62"/>
      <c r="Q203" s="61"/>
      <c r="R203" s="61"/>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3">
        <f t="shared" si="9"/>
        <v>25509.9</v>
      </c>
      <c r="BB203" s="65">
        <f t="shared" si="10"/>
        <v>25509.9</v>
      </c>
      <c r="BC203" s="64" t="str">
        <f t="shared" si="11"/>
        <v>INR  Twenty Five Thousand Five Hundred &amp; Nine  and Paise Ninety Only</v>
      </c>
      <c r="IA203" s="22">
        <v>14.05</v>
      </c>
      <c r="IB203" s="22" t="s">
        <v>226</v>
      </c>
      <c r="ID203" s="22">
        <v>65</v>
      </c>
      <c r="IE203" s="23" t="s">
        <v>44</v>
      </c>
      <c r="IF203" s="23"/>
      <c r="IG203" s="23"/>
      <c r="IH203" s="23"/>
      <c r="II203" s="23"/>
    </row>
    <row r="204" spans="1:243" s="22" customFormat="1" ht="63">
      <c r="A204" s="37">
        <v>14.06</v>
      </c>
      <c r="B204" s="38" t="s">
        <v>229</v>
      </c>
      <c r="C204" s="40"/>
      <c r="D204" s="67"/>
      <c r="E204" s="67"/>
      <c r="F204" s="67"/>
      <c r="G204" s="67"/>
      <c r="H204" s="67"/>
      <c r="I204" s="67"/>
      <c r="J204" s="67"/>
      <c r="K204" s="67"/>
      <c r="L204" s="67"/>
      <c r="M204" s="67"/>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IA204" s="22">
        <v>14.06</v>
      </c>
      <c r="IB204" s="22" t="s">
        <v>229</v>
      </c>
      <c r="IE204" s="23"/>
      <c r="IF204" s="23"/>
      <c r="IG204" s="23"/>
      <c r="IH204" s="23"/>
      <c r="II204" s="23"/>
    </row>
    <row r="205" spans="1:243" s="22" customFormat="1" ht="42.75">
      <c r="A205" s="37">
        <v>14.07</v>
      </c>
      <c r="B205" s="38" t="s">
        <v>227</v>
      </c>
      <c r="C205" s="40"/>
      <c r="D205" s="40">
        <v>40</v>
      </c>
      <c r="E205" s="41" t="s">
        <v>44</v>
      </c>
      <c r="F205" s="40">
        <v>248.84</v>
      </c>
      <c r="G205" s="47"/>
      <c r="H205" s="47"/>
      <c r="I205" s="48" t="s">
        <v>33</v>
      </c>
      <c r="J205" s="49">
        <f t="shared" si="8"/>
        <v>1</v>
      </c>
      <c r="K205" s="47" t="s">
        <v>34</v>
      </c>
      <c r="L205" s="47" t="s">
        <v>4</v>
      </c>
      <c r="M205" s="50"/>
      <c r="N205" s="61"/>
      <c r="O205" s="61"/>
      <c r="P205" s="62"/>
      <c r="Q205" s="61"/>
      <c r="R205" s="61"/>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3">
        <f t="shared" si="9"/>
        <v>9953.6</v>
      </c>
      <c r="BB205" s="65">
        <f t="shared" si="10"/>
        <v>9953.6</v>
      </c>
      <c r="BC205" s="64" t="str">
        <f t="shared" si="11"/>
        <v>INR  Nine Thousand Nine Hundred &amp; Fifty Three  and Paise Sixty Only</v>
      </c>
      <c r="IA205" s="22">
        <v>14.07</v>
      </c>
      <c r="IB205" s="22" t="s">
        <v>227</v>
      </c>
      <c r="ID205" s="22">
        <v>40</v>
      </c>
      <c r="IE205" s="23" t="s">
        <v>44</v>
      </c>
      <c r="IF205" s="23"/>
      <c r="IG205" s="23"/>
      <c r="IH205" s="23"/>
      <c r="II205" s="23"/>
    </row>
    <row r="206" spans="1:243" s="22" customFormat="1" ht="42.75">
      <c r="A206" s="37">
        <v>14.08</v>
      </c>
      <c r="B206" s="38" t="s">
        <v>230</v>
      </c>
      <c r="C206" s="40"/>
      <c r="D206" s="40">
        <v>15</v>
      </c>
      <c r="E206" s="41" t="s">
        <v>44</v>
      </c>
      <c r="F206" s="40">
        <v>319.64</v>
      </c>
      <c r="G206" s="47"/>
      <c r="H206" s="47"/>
      <c r="I206" s="48" t="s">
        <v>33</v>
      </c>
      <c r="J206" s="49">
        <f t="shared" si="8"/>
        <v>1</v>
      </c>
      <c r="K206" s="47" t="s">
        <v>34</v>
      </c>
      <c r="L206" s="47" t="s">
        <v>4</v>
      </c>
      <c r="M206" s="50"/>
      <c r="N206" s="61"/>
      <c r="O206" s="61"/>
      <c r="P206" s="62"/>
      <c r="Q206" s="61"/>
      <c r="R206" s="61"/>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3">
        <f t="shared" si="9"/>
        <v>4794.6</v>
      </c>
      <c r="BB206" s="65">
        <f t="shared" si="10"/>
        <v>4794.6</v>
      </c>
      <c r="BC206" s="64" t="str">
        <f t="shared" si="11"/>
        <v>INR  Four Thousand Seven Hundred &amp; Ninety Four  and Paise Sixty Only</v>
      </c>
      <c r="IA206" s="22">
        <v>14.08</v>
      </c>
      <c r="IB206" s="22" t="s">
        <v>230</v>
      </c>
      <c r="ID206" s="22">
        <v>15</v>
      </c>
      <c r="IE206" s="23" t="s">
        <v>44</v>
      </c>
      <c r="IF206" s="23"/>
      <c r="IG206" s="23"/>
      <c r="IH206" s="23"/>
      <c r="II206" s="23"/>
    </row>
    <row r="207" spans="1:243" s="22" customFormat="1" ht="28.5">
      <c r="A207" s="37">
        <v>14.09</v>
      </c>
      <c r="B207" s="38" t="s">
        <v>231</v>
      </c>
      <c r="C207" s="40"/>
      <c r="D207" s="40">
        <v>2</v>
      </c>
      <c r="E207" s="41" t="s">
        <v>44</v>
      </c>
      <c r="F207" s="40">
        <v>372.38</v>
      </c>
      <c r="G207" s="47"/>
      <c r="H207" s="47"/>
      <c r="I207" s="48" t="s">
        <v>33</v>
      </c>
      <c r="J207" s="49">
        <f t="shared" si="8"/>
        <v>1</v>
      </c>
      <c r="K207" s="47" t="s">
        <v>34</v>
      </c>
      <c r="L207" s="47" t="s">
        <v>4</v>
      </c>
      <c r="M207" s="50"/>
      <c r="N207" s="61"/>
      <c r="O207" s="61"/>
      <c r="P207" s="62"/>
      <c r="Q207" s="61"/>
      <c r="R207" s="61"/>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3">
        <f t="shared" si="9"/>
        <v>744.76</v>
      </c>
      <c r="BB207" s="65">
        <f t="shared" si="10"/>
        <v>744.76</v>
      </c>
      <c r="BC207" s="64" t="str">
        <f t="shared" si="11"/>
        <v>INR  Seven Hundred &amp; Forty Four  and Paise Seventy Six Only</v>
      </c>
      <c r="IA207" s="22">
        <v>14.09</v>
      </c>
      <c r="IB207" s="22" t="s">
        <v>231</v>
      </c>
      <c r="ID207" s="22">
        <v>2</v>
      </c>
      <c r="IE207" s="23" t="s">
        <v>44</v>
      </c>
      <c r="IF207" s="23"/>
      <c r="IG207" s="23"/>
      <c r="IH207" s="23"/>
      <c r="II207" s="23"/>
    </row>
    <row r="208" spans="1:243" s="22" customFormat="1" ht="28.5">
      <c r="A208" s="66">
        <v>14.1</v>
      </c>
      <c r="B208" s="38" t="s">
        <v>232</v>
      </c>
      <c r="C208" s="40"/>
      <c r="D208" s="40">
        <v>2</v>
      </c>
      <c r="E208" s="41" t="s">
        <v>44</v>
      </c>
      <c r="F208" s="40">
        <v>423.63</v>
      </c>
      <c r="G208" s="47"/>
      <c r="H208" s="47"/>
      <c r="I208" s="48" t="s">
        <v>33</v>
      </c>
      <c r="J208" s="49">
        <f t="shared" si="8"/>
        <v>1</v>
      </c>
      <c r="K208" s="47" t="s">
        <v>34</v>
      </c>
      <c r="L208" s="47" t="s">
        <v>4</v>
      </c>
      <c r="M208" s="50"/>
      <c r="N208" s="61"/>
      <c r="O208" s="61"/>
      <c r="P208" s="62"/>
      <c r="Q208" s="61"/>
      <c r="R208" s="61"/>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3">
        <f t="shared" si="9"/>
        <v>847.26</v>
      </c>
      <c r="BB208" s="65">
        <f t="shared" si="10"/>
        <v>847.26</v>
      </c>
      <c r="BC208" s="64" t="str">
        <f t="shared" si="11"/>
        <v>INR  Eight Hundred &amp; Forty Seven  and Paise Twenty Six Only</v>
      </c>
      <c r="IA208" s="22">
        <v>14.1</v>
      </c>
      <c r="IB208" s="22" t="s">
        <v>232</v>
      </c>
      <c r="ID208" s="22">
        <v>2</v>
      </c>
      <c r="IE208" s="23" t="s">
        <v>44</v>
      </c>
      <c r="IF208" s="23"/>
      <c r="IG208" s="23"/>
      <c r="IH208" s="23"/>
      <c r="II208" s="23"/>
    </row>
    <row r="209" spans="1:243" s="22" customFormat="1" ht="78.75">
      <c r="A209" s="37">
        <v>14.11</v>
      </c>
      <c r="B209" s="38" t="s">
        <v>233</v>
      </c>
      <c r="C209" s="40"/>
      <c r="D209" s="67"/>
      <c r="E209" s="67"/>
      <c r="F209" s="67"/>
      <c r="G209" s="67"/>
      <c r="H209" s="67"/>
      <c r="I209" s="67"/>
      <c r="J209" s="67"/>
      <c r="K209" s="67"/>
      <c r="L209" s="67"/>
      <c r="M209" s="67"/>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IA209" s="22">
        <v>14.11</v>
      </c>
      <c r="IB209" s="22" t="s">
        <v>233</v>
      </c>
      <c r="IE209" s="23"/>
      <c r="IF209" s="23"/>
      <c r="IG209" s="23"/>
      <c r="IH209" s="23"/>
      <c r="II209" s="23"/>
    </row>
    <row r="210" spans="1:243" s="22" customFormat="1" ht="28.5">
      <c r="A210" s="37">
        <v>14.12</v>
      </c>
      <c r="B210" s="38" t="s">
        <v>234</v>
      </c>
      <c r="C210" s="40"/>
      <c r="D210" s="40">
        <v>1</v>
      </c>
      <c r="E210" s="41" t="s">
        <v>48</v>
      </c>
      <c r="F210" s="40">
        <v>590.49</v>
      </c>
      <c r="G210" s="47"/>
      <c r="H210" s="47"/>
      <c r="I210" s="48" t="s">
        <v>33</v>
      </c>
      <c r="J210" s="49">
        <f t="shared" si="8"/>
        <v>1</v>
      </c>
      <c r="K210" s="47" t="s">
        <v>34</v>
      </c>
      <c r="L210" s="47" t="s">
        <v>4</v>
      </c>
      <c r="M210" s="50"/>
      <c r="N210" s="61"/>
      <c r="O210" s="61"/>
      <c r="P210" s="62"/>
      <c r="Q210" s="61"/>
      <c r="R210" s="61"/>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3">
        <f t="shared" si="9"/>
        <v>590.49</v>
      </c>
      <c r="BB210" s="65">
        <f t="shared" si="10"/>
        <v>590.49</v>
      </c>
      <c r="BC210" s="64" t="str">
        <f t="shared" si="11"/>
        <v>INR  Five Hundred &amp; Ninety  and Paise Forty Nine Only</v>
      </c>
      <c r="IA210" s="22">
        <v>14.12</v>
      </c>
      <c r="IB210" s="22" t="s">
        <v>234</v>
      </c>
      <c r="ID210" s="22">
        <v>1</v>
      </c>
      <c r="IE210" s="23" t="s">
        <v>48</v>
      </c>
      <c r="IF210" s="23"/>
      <c r="IG210" s="23"/>
      <c r="IH210" s="23"/>
      <c r="II210" s="23"/>
    </row>
    <row r="211" spans="1:243" s="22" customFormat="1" ht="47.25">
      <c r="A211" s="37">
        <v>14.13</v>
      </c>
      <c r="B211" s="38" t="s">
        <v>235</v>
      </c>
      <c r="C211" s="40"/>
      <c r="D211" s="67"/>
      <c r="E211" s="67"/>
      <c r="F211" s="67"/>
      <c r="G211" s="67"/>
      <c r="H211" s="67"/>
      <c r="I211" s="67"/>
      <c r="J211" s="67"/>
      <c r="K211" s="67"/>
      <c r="L211" s="67"/>
      <c r="M211" s="67"/>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IA211" s="22">
        <v>14.13</v>
      </c>
      <c r="IB211" s="22" t="s">
        <v>235</v>
      </c>
      <c r="IE211" s="23"/>
      <c r="IF211" s="23"/>
      <c r="IG211" s="23"/>
      <c r="IH211" s="23"/>
      <c r="II211" s="23"/>
    </row>
    <row r="212" spans="1:243" s="22" customFormat="1" ht="28.5">
      <c r="A212" s="37">
        <v>14.14</v>
      </c>
      <c r="B212" s="38" t="s">
        <v>236</v>
      </c>
      <c r="C212" s="40"/>
      <c r="D212" s="40">
        <v>4</v>
      </c>
      <c r="E212" s="41" t="s">
        <v>48</v>
      </c>
      <c r="F212" s="40">
        <v>403.51</v>
      </c>
      <c r="G212" s="47"/>
      <c r="H212" s="47"/>
      <c r="I212" s="48" t="s">
        <v>33</v>
      </c>
      <c r="J212" s="49">
        <f t="shared" si="8"/>
        <v>1</v>
      </c>
      <c r="K212" s="47" t="s">
        <v>34</v>
      </c>
      <c r="L212" s="47" t="s">
        <v>4</v>
      </c>
      <c r="M212" s="50"/>
      <c r="N212" s="61"/>
      <c r="O212" s="61"/>
      <c r="P212" s="62"/>
      <c r="Q212" s="61"/>
      <c r="R212" s="61"/>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3">
        <f t="shared" si="9"/>
        <v>1614.04</v>
      </c>
      <c r="BB212" s="65">
        <f t="shared" si="10"/>
        <v>1614.04</v>
      </c>
      <c r="BC212" s="64" t="str">
        <f t="shared" si="11"/>
        <v>INR  One Thousand Six Hundred &amp; Fourteen  and Paise Four Only</v>
      </c>
      <c r="IA212" s="22">
        <v>14.14</v>
      </c>
      <c r="IB212" s="22" t="s">
        <v>236</v>
      </c>
      <c r="ID212" s="22">
        <v>4</v>
      </c>
      <c r="IE212" s="23" t="s">
        <v>48</v>
      </c>
      <c r="IF212" s="23"/>
      <c r="IG212" s="23"/>
      <c r="IH212" s="23"/>
      <c r="II212" s="23"/>
    </row>
    <row r="213" spans="1:243" s="22" customFormat="1" ht="63">
      <c r="A213" s="37">
        <v>14.15</v>
      </c>
      <c r="B213" s="38" t="s">
        <v>237</v>
      </c>
      <c r="C213" s="40"/>
      <c r="D213" s="67"/>
      <c r="E213" s="67"/>
      <c r="F213" s="67"/>
      <c r="G213" s="67"/>
      <c r="H213" s="67"/>
      <c r="I213" s="67"/>
      <c r="J213" s="67"/>
      <c r="K213" s="67"/>
      <c r="L213" s="67"/>
      <c r="M213" s="67"/>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IA213" s="22">
        <v>14.15</v>
      </c>
      <c r="IB213" s="22" t="s">
        <v>237</v>
      </c>
      <c r="IE213" s="23"/>
      <c r="IF213" s="23"/>
      <c r="IG213" s="23"/>
      <c r="IH213" s="23"/>
      <c r="II213" s="23"/>
    </row>
    <row r="214" spans="1:243" s="22" customFormat="1" ht="28.5">
      <c r="A214" s="37">
        <v>14.16</v>
      </c>
      <c r="B214" s="38" t="s">
        <v>236</v>
      </c>
      <c r="C214" s="40"/>
      <c r="D214" s="40">
        <v>1</v>
      </c>
      <c r="E214" s="41" t="s">
        <v>48</v>
      </c>
      <c r="F214" s="40">
        <v>338.8</v>
      </c>
      <c r="G214" s="47"/>
      <c r="H214" s="47"/>
      <c r="I214" s="48" t="s">
        <v>33</v>
      </c>
      <c r="J214" s="49">
        <f t="shared" si="8"/>
        <v>1</v>
      </c>
      <c r="K214" s="47" t="s">
        <v>34</v>
      </c>
      <c r="L214" s="47" t="s">
        <v>4</v>
      </c>
      <c r="M214" s="50"/>
      <c r="N214" s="61"/>
      <c r="O214" s="61"/>
      <c r="P214" s="62"/>
      <c r="Q214" s="61"/>
      <c r="R214" s="61"/>
      <c r="S214" s="62"/>
      <c r="T214" s="62"/>
      <c r="U214" s="62"/>
      <c r="V214" s="62"/>
      <c r="W214" s="62"/>
      <c r="X214" s="62"/>
      <c r="Y214" s="62"/>
      <c r="Z214" s="62"/>
      <c r="AA214" s="62"/>
      <c r="AB214" s="62"/>
      <c r="AC214" s="62"/>
      <c r="AD214" s="62"/>
      <c r="AE214" s="62"/>
      <c r="AF214" s="62"/>
      <c r="AG214" s="62"/>
      <c r="AH214" s="62"/>
      <c r="AI214" s="62"/>
      <c r="AJ214" s="62"/>
      <c r="AK214" s="62"/>
      <c r="AL214" s="62"/>
      <c r="AM214" s="62"/>
      <c r="AN214" s="62"/>
      <c r="AO214" s="62"/>
      <c r="AP214" s="62"/>
      <c r="AQ214" s="62"/>
      <c r="AR214" s="62"/>
      <c r="AS214" s="62"/>
      <c r="AT214" s="62"/>
      <c r="AU214" s="62"/>
      <c r="AV214" s="62"/>
      <c r="AW214" s="62"/>
      <c r="AX214" s="62"/>
      <c r="AY214" s="62"/>
      <c r="AZ214" s="62"/>
      <c r="BA214" s="63">
        <f t="shared" si="9"/>
        <v>338.8</v>
      </c>
      <c r="BB214" s="65">
        <f t="shared" si="10"/>
        <v>338.8</v>
      </c>
      <c r="BC214" s="64" t="str">
        <f t="shared" si="11"/>
        <v>INR  Three Hundred &amp; Thirty Eight  and Paise Eighty Only</v>
      </c>
      <c r="IA214" s="22">
        <v>14.16</v>
      </c>
      <c r="IB214" s="22" t="s">
        <v>236</v>
      </c>
      <c r="ID214" s="22">
        <v>1</v>
      </c>
      <c r="IE214" s="23" t="s">
        <v>48</v>
      </c>
      <c r="IF214" s="23"/>
      <c r="IG214" s="23"/>
      <c r="IH214" s="23"/>
      <c r="II214" s="23"/>
    </row>
    <row r="215" spans="1:243" s="22" customFormat="1" ht="47.25">
      <c r="A215" s="37">
        <v>14.17</v>
      </c>
      <c r="B215" s="38" t="s">
        <v>238</v>
      </c>
      <c r="C215" s="40"/>
      <c r="D215" s="67"/>
      <c r="E215" s="67"/>
      <c r="F215" s="67"/>
      <c r="G215" s="67"/>
      <c r="H215" s="67"/>
      <c r="I215" s="67"/>
      <c r="J215" s="67"/>
      <c r="K215" s="67"/>
      <c r="L215" s="67"/>
      <c r="M215" s="67"/>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IA215" s="22">
        <v>14.17</v>
      </c>
      <c r="IB215" s="22" t="s">
        <v>238</v>
      </c>
      <c r="IE215" s="23"/>
      <c r="IF215" s="23"/>
      <c r="IG215" s="23"/>
      <c r="IH215" s="23"/>
      <c r="II215" s="23"/>
    </row>
    <row r="216" spans="1:243" s="22" customFormat="1" ht="28.5">
      <c r="A216" s="37">
        <v>14.18</v>
      </c>
      <c r="B216" s="38" t="s">
        <v>239</v>
      </c>
      <c r="C216" s="40"/>
      <c r="D216" s="40">
        <v>1</v>
      </c>
      <c r="E216" s="41" t="s">
        <v>48</v>
      </c>
      <c r="F216" s="40">
        <v>384.35</v>
      </c>
      <c r="G216" s="47"/>
      <c r="H216" s="47"/>
      <c r="I216" s="48" t="s">
        <v>33</v>
      </c>
      <c r="J216" s="49">
        <f t="shared" si="8"/>
        <v>1</v>
      </c>
      <c r="K216" s="47" t="s">
        <v>34</v>
      </c>
      <c r="L216" s="47" t="s">
        <v>4</v>
      </c>
      <c r="M216" s="50"/>
      <c r="N216" s="61"/>
      <c r="O216" s="61"/>
      <c r="P216" s="62"/>
      <c r="Q216" s="61"/>
      <c r="R216" s="61"/>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3">
        <f t="shared" si="9"/>
        <v>384.35</v>
      </c>
      <c r="BB216" s="65">
        <f t="shared" si="10"/>
        <v>384.35</v>
      </c>
      <c r="BC216" s="64" t="str">
        <f t="shared" si="11"/>
        <v>INR  Three Hundred &amp; Eighty Four  and Paise Thirty Five Only</v>
      </c>
      <c r="IA216" s="22">
        <v>14.18</v>
      </c>
      <c r="IB216" s="22" t="s">
        <v>239</v>
      </c>
      <c r="ID216" s="22">
        <v>1</v>
      </c>
      <c r="IE216" s="23" t="s">
        <v>48</v>
      </c>
      <c r="IF216" s="23"/>
      <c r="IG216" s="23"/>
      <c r="IH216" s="23"/>
      <c r="II216" s="23"/>
    </row>
    <row r="217" spans="1:243" s="22" customFormat="1" ht="31.5">
      <c r="A217" s="37">
        <v>14.19</v>
      </c>
      <c r="B217" s="38" t="s">
        <v>240</v>
      </c>
      <c r="C217" s="40"/>
      <c r="D217" s="67"/>
      <c r="E217" s="67"/>
      <c r="F217" s="67"/>
      <c r="G217" s="67"/>
      <c r="H217" s="67"/>
      <c r="I217" s="67"/>
      <c r="J217" s="67"/>
      <c r="K217" s="67"/>
      <c r="L217" s="67"/>
      <c r="M217" s="67"/>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IA217" s="22">
        <v>14.19</v>
      </c>
      <c r="IB217" s="22" t="s">
        <v>240</v>
      </c>
      <c r="IE217" s="23"/>
      <c r="IF217" s="23"/>
      <c r="IG217" s="23"/>
      <c r="IH217" s="23"/>
      <c r="II217" s="23"/>
    </row>
    <row r="218" spans="1:243" s="22" customFormat="1" ht="15.75">
      <c r="A218" s="66">
        <v>14.2</v>
      </c>
      <c r="B218" s="38" t="s">
        <v>241</v>
      </c>
      <c r="C218" s="40"/>
      <c r="D218" s="67"/>
      <c r="E218" s="67"/>
      <c r="F218" s="67"/>
      <c r="G218" s="67"/>
      <c r="H218" s="67"/>
      <c r="I218" s="67"/>
      <c r="J218" s="67"/>
      <c r="K218" s="67"/>
      <c r="L218" s="67"/>
      <c r="M218" s="67"/>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IA218" s="22">
        <v>14.2</v>
      </c>
      <c r="IB218" s="22" t="s">
        <v>241</v>
      </c>
      <c r="IE218" s="23"/>
      <c r="IF218" s="23"/>
      <c r="IG218" s="23"/>
      <c r="IH218" s="23"/>
      <c r="II218" s="23"/>
    </row>
    <row r="219" spans="1:243" s="22" customFormat="1" ht="28.5">
      <c r="A219" s="37">
        <v>14.21</v>
      </c>
      <c r="B219" s="38" t="s">
        <v>242</v>
      </c>
      <c r="C219" s="40"/>
      <c r="D219" s="40">
        <v>10</v>
      </c>
      <c r="E219" s="41" t="s">
        <v>48</v>
      </c>
      <c r="F219" s="40">
        <v>72.78</v>
      </c>
      <c r="G219" s="47"/>
      <c r="H219" s="47"/>
      <c r="I219" s="48" t="s">
        <v>33</v>
      </c>
      <c r="J219" s="49">
        <f t="shared" si="8"/>
        <v>1</v>
      </c>
      <c r="K219" s="47" t="s">
        <v>34</v>
      </c>
      <c r="L219" s="47" t="s">
        <v>4</v>
      </c>
      <c r="M219" s="50"/>
      <c r="N219" s="61"/>
      <c r="O219" s="61"/>
      <c r="P219" s="62"/>
      <c r="Q219" s="61"/>
      <c r="R219" s="61"/>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3">
        <f t="shared" si="9"/>
        <v>727.8</v>
      </c>
      <c r="BB219" s="65">
        <f t="shared" si="10"/>
        <v>727.8</v>
      </c>
      <c r="BC219" s="64" t="str">
        <f t="shared" si="11"/>
        <v>INR  Seven Hundred &amp; Twenty Seven  and Paise Eighty Only</v>
      </c>
      <c r="IA219" s="22">
        <v>14.21</v>
      </c>
      <c r="IB219" s="22" t="s">
        <v>242</v>
      </c>
      <c r="ID219" s="22">
        <v>10</v>
      </c>
      <c r="IE219" s="23" t="s">
        <v>48</v>
      </c>
      <c r="IF219" s="23"/>
      <c r="IG219" s="23"/>
      <c r="IH219" s="23"/>
      <c r="II219" s="23"/>
    </row>
    <row r="220" spans="1:243" s="22" customFormat="1" ht="283.5">
      <c r="A220" s="37">
        <v>14.22</v>
      </c>
      <c r="B220" s="38" t="s">
        <v>243</v>
      </c>
      <c r="C220" s="40"/>
      <c r="D220" s="67"/>
      <c r="E220" s="67"/>
      <c r="F220" s="67"/>
      <c r="G220" s="67"/>
      <c r="H220" s="67"/>
      <c r="I220" s="67"/>
      <c r="J220" s="67"/>
      <c r="K220" s="67"/>
      <c r="L220" s="67"/>
      <c r="M220" s="67"/>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IA220" s="22">
        <v>14.22</v>
      </c>
      <c r="IB220" s="22" t="s">
        <v>243</v>
      </c>
      <c r="IE220" s="23"/>
      <c r="IF220" s="23"/>
      <c r="IG220" s="23"/>
      <c r="IH220" s="23"/>
      <c r="II220" s="23"/>
    </row>
    <row r="221" spans="1:243" s="22" customFormat="1" ht="47.25">
      <c r="A221" s="37">
        <v>14.23</v>
      </c>
      <c r="B221" s="38" t="s">
        <v>244</v>
      </c>
      <c r="C221" s="40"/>
      <c r="D221" s="40">
        <v>4</v>
      </c>
      <c r="E221" s="41" t="s">
        <v>48</v>
      </c>
      <c r="F221" s="40">
        <v>1387.51</v>
      </c>
      <c r="G221" s="47"/>
      <c r="H221" s="47"/>
      <c r="I221" s="48" t="s">
        <v>33</v>
      </c>
      <c r="J221" s="49">
        <f t="shared" si="8"/>
        <v>1</v>
      </c>
      <c r="K221" s="47" t="s">
        <v>34</v>
      </c>
      <c r="L221" s="47" t="s">
        <v>4</v>
      </c>
      <c r="M221" s="50"/>
      <c r="N221" s="61"/>
      <c r="O221" s="61"/>
      <c r="P221" s="62"/>
      <c r="Q221" s="61"/>
      <c r="R221" s="61"/>
      <c r="S221" s="62"/>
      <c r="T221" s="62"/>
      <c r="U221" s="62"/>
      <c r="V221" s="62"/>
      <c r="W221" s="62"/>
      <c r="X221" s="62"/>
      <c r="Y221" s="62"/>
      <c r="Z221" s="62"/>
      <c r="AA221" s="62"/>
      <c r="AB221" s="62"/>
      <c r="AC221" s="62"/>
      <c r="AD221" s="62"/>
      <c r="AE221" s="62"/>
      <c r="AF221" s="62"/>
      <c r="AG221" s="62"/>
      <c r="AH221" s="62"/>
      <c r="AI221" s="62"/>
      <c r="AJ221" s="62"/>
      <c r="AK221" s="62"/>
      <c r="AL221" s="62"/>
      <c r="AM221" s="62"/>
      <c r="AN221" s="62"/>
      <c r="AO221" s="62"/>
      <c r="AP221" s="62"/>
      <c r="AQ221" s="62"/>
      <c r="AR221" s="62"/>
      <c r="AS221" s="62"/>
      <c r="AT221" s="62"/>
      <c r="AU221" s="62"/>
      <c r="AV221" s="62"/>
      <c r="AW221" s="62"/>
      <c r="AX221" s="62"/>
      <c r="AY221" s="62"/>
      <c r="AZ221" s="62"/>
      <c r="BA221" s="63">
        <f t="shared" si="9"/>
        <v>5550.04</v>
      </c>
      <c r="BB221" s="65">
        <f t="shared" si="10"/>
        <v>5550.04</v>
      </c>
      <c r="BC221" s="64" t="str">
        <f t="shared" si="11"/>
        <v>INR  Five Thousand Five Hundred &amp; Fifty  and Paise Four Only</v>
      </c>
      <c r="IA221" s="22">
        <v>14.23</v>
      </c>
      <c r="IB221" s="22" t="s">
        <v>244</v>
      </c>
      <c r="ID221" s="22">
        <v>4</v>
      </c>
      <c r="IE221" s="23" t="s">
        <v>48</v>
      </c>
      <c r="IF221" s="23"/>
      <c r="IG221" s="23"/>
      <c r="IH221" s="23"/>
      <c r="II221" s="23"/>
    </row>
    <row r="222" spans="1:243" s="22" customFormat="1" ht="47.25">
      <c r="A222" s="37">
        <v>14.24</v>
      </c>
      <c r="B222" s="38" t="s">
        <v>245</v>
      </c>
      <c r="C222" s="40"/>
      <c r="D222" s="67"/>
      <c r="E222" s="67"/>
      <c r="F222" s="67"/>
      <c r="G222" s="67"/>
      <c r="H222" s="67"/>
      <c r="I222" s="67"/>
      <c r="J222" s="67"/>
      <c r="K222" s="67"/>
      <c r="L222" s="67"/>
      <c r="M222" s="67"/>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IA222" s="22">
        <v>14.24</v>
      </c>
      <c r="IB222" s="22" t="s">
        <v>245</v>
      </c>
      <c r="IE222" s="23"/>
      <c r="IF222" s="23"/>
      <c r="IG222" s="23"/>
      <c r="IH222" s="23"/>
      <c r="II222" s="23"/>
    </row>
    <row r="223" spans="1:243" s="22" customFormat="1" ht="28.5">
      <c r="A223" s="37">
        <v>14.25</v>
      </c>
      <c r="B223" s="38" t="s">
        <v>246</v>
      </c>
      <c r="C223" s="40"/>
      <c r="D223" s="40">
        <v>40</v>
      </c>
      <c r="E223" s="41" t="s">
        <v>44</v>
      </c>
      <c r="F223" s="40">
        <v>9.73</v>
      </c>
      <c r="G223" s="47"/>
      <c r="H223" s="47"/>
      <c r="I223" s="48" t="s">
        <v>33</v>
      </c>
      <c r="J223" s="49">
        <f t="shared" si="8"/>
        <v>1</v>
      </c>
      <c r="K223" s="47" t="s">
        <v>34</v>
      </c>
      <c r="L223" s="47" t="s">
        <v>4</v>
      </c>
      <c r="M223" s="50"/>
      <c r="N223" s="61"/>
      <c r="O223" s="61"/>
      <c r="P223" s="62"/>
      <c r="Q223" s="61"/>
      <c r="R223" s="61"/>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3">
        <f t="shared" si="9"/>
        <v>389.2</v>
      </c>
      <c r="BB223" s="65">
        <f t="shared" si="10"/>
        <v>389.2</v>
      </c>
      <c r="BC223" s="64" t="str">
        <f t="shared" si="11"/>
        <v>INR  Three Hundred &amp; Eighty Nine  and Paise Twenty Only</v>
      </c>
      <c r="IA223" s="22">
        <v>14.25</v>
      </c>
      <c r="IB223" s="22" t="s">
        <v>246</v>
      </c>
      <c r="ID223" s="22">
        <v>40</v>
      </c>
      <c r="IE223" s="23" t="s">
        <v>44</v>
      </c>
      <c r="IF223" s="23"/>
      <c r="IG223" s="23"/>
      <c r="IH223" s="23"/>
      <c r="II223" s="23"/>
    </row>
    <row r="224" spans="1:243" s="22" customFormat="1" ht="28.5">
      <c r="A224" s="37">
        <v>14.26</v>
      </c>
      <c r="B224" s="38" t="s">
        <v>247</v>
      </c>
      <c r="C224" s="40"/>
      <c r="D224" s="40">
        <v>15</v>
      </c>
      <c r="E224" s="41" t="s">
        <v>44</v>
      </c>
      <c r="F224" s="40">
        <v>12.41</v>
      </c>
      <c r="G224" s="47"/>
      <c r="H224" s="47"/>
      <c r="I224" s="48" t="s">
        <v>33</v>
      </c>
      <c r="J224" s="49">
        <f t="shared" si="8"/>
        <v>1</v>
      </c>
      <c r="K224" s="47" t="s">
        <v>34</v>
      </c>
      <c r="L224" s="47" t="s">
        <v>4</v>
      </c>
      <c r="M224" s="50"/>
      <c r="N224" s="61"/>
      <c r="O224" s="61"/>
      <c r="P224" s="62"/>
      <c r="Q224" s="61"/>
      <c r="R224" s="61"/>
      <c r="S224" s="62"/>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62"/>
      <c r="AU224" s="62"/>
      <c r="AV224" s="62"/>
      <c r="AW224" s="62"/>
      <c r="AX224" s="62"/>
      <c r="AY224" s="62"/>
      <c r="AZ224" s="62"/>
      <c r="BA224" s="63">
        <f t="shared" si="9"/>
        <v>186.15</v>
      </c>
      <c r="BB224" s="65">
        <f t="shared" si="10"/>
        <v>186.15</v>
      </c>
      <c r="BC224" s="64" t="str">
        <f t="shared" si="11"/>
        <v>INR  One Hundred &amp; Eighty Six  and Paise Fifteen Only</v>
      </c>
      <c r="IA224" s="22">
        <v>14.26</v>
      </c>
      <c r="IB224" s="22" t="s">
        <v>247</v>
      </c>
      <c r="ID224" s="22">
        <v>15</v>
      </c>
      <c r="IE224" s="23" t="s">
        <v>44</v>
      </c>
      <c r="IF224" s="23"/>
      <c r="IG224" s="23"/>
      <c r="IH224" s="23"/>
      <c r="II224" s="23"/>
    </row>
    <row r="225" spans="1:243" s="22" customFormat="1" ht="28.5">
      <c r="A225" s="37">
        <v>14.27</v>
      </c>
      <c r="B225" s="38" t="s">
        <v>248</v>
      </c>
      <c r="C225" s="40"/>
      <c r="D225" s="40">
        <v>2</v>
      </c>
      <c r="E225" s="41" t="s">
        <v>44</v>
      </c>
      <c r="F225" s="40">
        <v>14.95</v>
      </c>
      <c r="G225" s="47"/>
      <c r="H225" s="47"/>
      <c r="I225" s="48" t="s">
        <v>33</v>
      </c>
      <c r="J225" s="49">
        <f t="shared" si="8"/>
        <v>1</v>
      </c>
      <c r="K225" s="47" t="s">
        <v>34</v>
      </c>
      <c r="L225" s="47" t="s">
        <v>4</v>
      </c>
      <c r="M225" s="50"/>
      <c r="N225" s="61"/>
      <c r="O225" s="61"/>
      <c r="P225" s="62"/>
      <c r="Q225" s="61"/>
      <c r="R225" s="61"/>
      <c r="S225" s="62"/>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63">
        <f t="shared" si="9"/>
        <v>29.9</v>
      </c>
      <c r="BB225" s="65">
        <f t="shared" si="10"/>
        <v>29.9</v>
      </c>
      <c r="BC225" s="64" t="str">
        <f t="shared" si="11"/>
        <v>INR  Twenty Nine and Paise Ninety Only</v>
      </c>
      <c r="IA225" s="22">
        <v>14.27</v>
      </c>
      <c r="IB225" s="22" t="s">
        <v>248</v>
      </c>
      <c r="ID225" s="22">
        <v>2</v>
      </c>
      <c r="IE225" s="23" t="s">
        <v>44</v>
      </c>
      <c r="IF225" s="23"/>
      <c r="IG225" s="23"/>
      <c r="IH225" s="23"/>
      <c r="II225" s="23"/>
    </row>
    <row r="226" spans="1:243" s="22" customFormat="1" ht="28.5">
      <c r="A226" s="37">
        <v>14.28</v>
      </c>
      <c r="B226" s="38" t="s">
        <v>249</v>
      </c>
      <c r="C226" s="40"/>
      <c r="D226" s="40">
        <v>2</v>
      </c>
      <c r="E226" s="41" t="s">
        <v>44</v>
      </c>
      <c r="F226" s="40">
        <v>17.01</v>
      </c>
      <c r="G226" s="47"/>
      <c r="H226" s="47"/>
      <c r="I226" s="48" t="s">
        <v>33</v>
      </c>
      <c r="J226" s="49">
        <f t="shared" si="8"/>
        <v>1</v>
      </c>
      <c r="K226" s="47" t="s">
        <v>34</v>
      </c>
      <c r="L226" s="47" t="s">
        <v>4</v>
      </c>
      <c r="M226" s="50"/>
      <c r="N226" s="61"/>
      <c r="O226" s="61"/>
      <c r="P226" s="62"/>
      <c r="Q226" s="61"/>
      <c r="R226" s="61"/>
      <c r="S226" s="62"/>
      <c r="T226" s="62"/>
      <c r="U226" s="62"/>
      <c r="V226" s="62"/>
      <c r="W226" s="62"/>
      <c r="X226" s="62"/>
      <c r="Y226" s="62"/>
      <c r="Z226" s="62"/>
      <c r="AA226" s="62"/>
      <c r="AB226" s="62"/>
      <c r="AC226" s="62"/>
      <c r="AD226" s="62"/>
      <c r="AE226" s="62"/>
      <c r="AF226" s="62"/>
      <c r="AG226" s="62"/>
      <c r="AH226" s="62"/>
      <c r="AI226" s="62"/>
      <c r="AJ226" s="62"/>
      <c r="AK226" s="62"/>
      <c r="AL226" s="62"/>
      <c r="AM226" s="62"/>
      <c r="AN226" s="62"/>
      <c r="AO226" s="62"/>
      <c r="AP226" s="62"/>
      <c r="AQ226" s="62"/>
      <c r="AR226" s="62"/>
      <c r="AS226" s="62"/>
      <c r="AT226" s="62"/>
      <c r="AU226" s="62"/>
      <c r="AV226" s="62"/>
      <c r="AW226" s="62"/>
      <c r="AX226" s="62"/>
      <c r="AY226" s="62"/>
      <c r="AZ226" s="62"/>
      <c r="BA226" s="63">
        <f t="shared" si="9"/>
        <v>34.02</v>
      </c>
      <c r="BB226" s="65">
        <f t="shared" si="10"/>
        <v>34.02</v>
      </c>
      <c r="BC226" s="64" t="str">
        <f t="shared" si="11"/>
        <v>INR  Thirty Four and Paise Two Only</v>
      </c>
      <c r="IA226" s="22">
        <v>14.28</v>
      </c>
      <c r="IB226" s="22" t="s">
        <v>249</v>
      </c>
      <c r="ID226" s="22">
        <v>2</v>
      </c>
      <c r="IE226" s="23" t="s">
        <v>44</v>
      </c>
      <c r="IF226" s="23"/>
      <c r="IG226" s="23"/>
      <c r="IH226" s="23"/>
      <c r="II226" s="23"/>
    </row>
    <row r="227" spans="1:243" s="22" customFormat="1" ht="47.25">
      <c r="A227" s="37">
        <v>14.29</v>
      </c>
      <c r="B227" s="38" t="s">
        <v>250</v>
      </c>
      <c r="C227" s="40"/>
      <c r="D227" s="67"/>
      <c r="E227" s="67"/>
      <c r="F227" s="67"/>
      <c r="G227" s="67"/>
      <c r="H227" s="67"/>
      <c r="I227" s="67"/>
      <c r="J227" s="67"/>
      <c r="K227" s="67"/>
      <c r="L227" s="67"/>
      <c r="M227" s="67"/>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IA227" s="22">
        <v>14.29</v>
      </c>
      <c r="IB227" s="22" t="s">
        <v>250</v>
      </c>
      <c r="IE227" s="23"/>
      <c r="IF227" s="23"/>
      <c r="IG227" s="23"/>
      <c r="IH227" s="23"/>
      <c r="II227" s="23"/>
    </row>
    <row r="228" spans="1:243" s="22" customFormat="1" ht="28.5">
      <c r="A228" s="66">
        <v>14.3</v>
      </c>
      <c r="B228" s="38" t="s">
        <v>246</v>
      </c>
      <c r="C228" s="40"/>
      <c r="D228" s="40">
        <v>40</v>
      </c>
      <c r="E228" s="41" t="s">
        <v>44</v>
      </c>
      <c r="F228" s="40">
        <v>126.74</v>
      </c>
      <c r="G228" s="47"/>
      <c r="H228" s="47"/>
      <c r="I228" s="48" t="s">
        <v>33</v>
      </c>
      <c r="J228" s="49">
        <f t="shared" si="8"/>
        <v>1</v>
      </c>
      <c r="K228" s="47" t="s">
        <v>34</v>
      </c>
      <c r="L228" s="47" t="s">
        <v>4</v>
      </c>
      <c r="M228" s="50"/>
      <c r="N228" s="61"/>
      <c r="O228" s="61"/>
      <c r="P228" s="62"/>
      <c r="Q228" s="61"/>
      <c r="R228" s="61"/>
      <c r="S228" s="62"/>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2"/>
      <c r="AS228" s="62"/>
      <c r="AT228" s="62"/>
      <c r="AU228" s="62"/>
      <c r="AV228" s="62"/>
      <c r="AW228" s="62"/>
      <c r="AX228" s="62"/>
      <c r="AY228" s="62"/>
      <c r="AZ228" s="62"/>
      <c r="BA228" s="63">
        <f t="shared" si="9"/>
        <v>5069.6</v>
      </c>
      <c r="BB228" s="65">
        <f t="shared" si="10"/>
        <v>5069.6</v>
      </c>
      <c r="BC228" s="64" t="str">
        <f t="shared" si="11"/>
        <v>INR  Five Thousand  &amp;Sixty Nine  and Paise Sixty Only</v>
      </c>
      <c r="IA228" s="22">
        <v>14.3</v>
      </c>
      <c r="IB228" s="22" t="s">
        <v>246</v>
      </c>
      <c r="ID228" s="22">
        <v>40</v>
      </c>
      <c r="IE228" s="23" t="s">
        <v>44</v>
      </c>
      <c r="IF228" s="23"/>
      <c r="IG228" s="23"/>
      <c r="IH228" s="23"/>
      <c r="II228" s="23"/>
    </row>
    <row r="229" spans="1:243" s="22" customFormat="1" ht="42.75">
      <c r="A229" s="37">
        <v>14.31</v>
      </c>
      <c r="B229" s="38" t="s">
        <v>247</v>
      </c>
      <c r="C229" s="40"/>
      <c r="D229" s="40">
        <v>15</v>
      </c>
      <c r="E229" s="41" t="s">
        <v>44</v>
      </c>
      <c r="F229" s="40">
        <v>130.12</v>
      </c>
      <c r="G229" s="47"/>
      <c r="H229" s="47"/>
      <c r="I229" s="48" t="s">
        <v>33</v>
      </c>
      <c r="J229" s="49">
        <f t="shared" si="8"/>
        <v>1</v>
      </c>
      <c r="K229" s="47" t="s">
        <v>34</v>
      </c>
      <c r="L229" s="47" t="s">
        <v>4</v>
      </c>
      <c r="M229" s="50"/>
      <c r="N229" s="61"/>
      <c r="O229" s="61"/>
      <c r="P229" s="62"/>
      <c r="Q229" s="61"/>
      <c r="R229" s="61"/>
      <c r="S229" s="62"/>
      <c r="T229" s="62"/>
      <c r="U229" s="62"/>
      <c r="V229" s="62"/>
      <c r="W229" s="62"/>
      <c r="X229" s="62"/>
      <c r="Y229" s="62"/>
      <c r="Z229" s="62"/>
      <c r="AA229" s="62"/>
      <c r="AB229" s="62"/>
      <c r="AC229" s="62"/>
      <c r="AD229" s="62"/>
      <c r="AE229" s="62"/>
      <c r="AF229" s="62"/>
      <c r="AG229" s="62"/>
      <c r="AH229" s="62"/>
      <c r="AI229" s="62"/>
      <c r="AJ229" s="62"/>
      <c r="AK229" s="62"/>
      <c r="AL229" s="62"/>
      <c r="AM229" s="62"/>
      <c r="AN229" s="62"/>
      <c r="AO229" s="62"/>
      <c r="AP229" s="62"/>
      <c r="AQ229" s="62"/>
      <c r="AR229" s="62"/>
      <c r="AS229" s="62"/>
      <c r="AT229" s="62"/>
      <c r="AU229" s="62"/>
      <c r="AV229" s="62"/>
      <c r="AW229" s="62"/>
      <c r="AX229" s="62"/>
      <c r="AY229" s="62"/>
      <c r="AZ229" s="62"/>
      <c r="BA229" s="63">
        <f t="shared" si="9"/>
        <v>1951.8</v>
      </c>
      <c r="BB229" s="65">
        <f t="shared" si="10"/>
        <v>1951.8</v>
      </c>
      <c r="BC229" s="64" t="str">
        <f t="shared" si="11"/>
        <v>INR  One Thousand Nine Hundred &amp; Fifty One  and Paise Eighty Only</v>
      </c>
      <c r="IA229" s="22">
        <v>14.31</v>
      </c>
      <c r="IB229" s="22" t="s">
        <v>247</v>
      </c>
      <c r="ID229" s="22">
        <v>15</v>
      </c>
      <c r="IE229" s="23" t="s">
        <v>44</v>
      </c>
      <c r="IF229" s="23"/>
      <c r="IG229" s="23"/>
      <c r="IH229" s="23"/>
      <c r="II229" s="23"/>
    </row>
    <row r="230" spans="1:243" s="22" customFormat="1" ht="28.5">
      <c r="A230" s="37">
        <v>14.32</v>
      </c>
      <c r="B230" s="38" t="s">
        <v>248</v>
      </c>
      <c r="C230" s="40"/>
      <c r="D230" s="40">
        <v>2</v>
      </c>
      <c r="E230" s="41" t="s">
        <v>44</v>
      </c>
      <c r="F230" s="40">
        <v>133.49</v>
      </c>
      <c r="G230" s="47"/>
      <c r="H230" s="47"/>
      <c r="I230" s="48" t="s">
        <v>33</v>
      </c>
      <c r="J230" s="49">
        <f t="shared" si="8"/>
        <v>1</v>
      </c>
      <c r="K230" s="47" t="s">
        <v>34</v>
      </c>
      <c r="L230" s="47" t="s">
        <v>4</v>
      </c>
      <c r="M230" s="50"/>
      <c r="N230" s="61"/>
      <c r="O230" s="61"/>
      <c r="P230" s="62"/>
      <c r="Q230" s="61"/>
      <c r="R230" s="61"/>
      <c r="S230" s="62"/>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2"/>
      <c r="AT230" s="62"/>
      <c r="AU230" s="62"/>
      <c r="AV230" s="62"/>
      <c r="AW230" s="62"/>
      <c r="AX230" s="62"/>
      <c r="AY230" s="62"/>
      <c r="AZ230" s="62"/>
      <c r="BA230" s="63">
        <f t="shared" si="9"/>
        <v>266.98</v>
      </c>
      <c r="BB230" s="65">
        <f t="shared" si="10"/>
        <v>266.98</v>
      </c>
      <c r="BC230" s="64" t="str">
        <f t="shared" si="11"/>
        <v>INR  Two Hundred &amp; Sixty Six  and Paise Ninety Eight Only</v>
      </c>
      <c r="IA230" s="22">
        <v>14.32</v>
      </c>
      <c r="IB230" s="22" t="s">
        <v>248</v>
      </c>
      <c r="ID230" s="22">
        <v>2</v>
      </c>
      <c r="IE230" s="23" t="s">
        <v>44</v>
      </c>
      <c r="IF230" s="23"/>
      <c r="IG230" s="23"/>
      <c r="IH230" s="23"/>
      <c r="II230" s="23"/>
    </row>
    <row r="231" spans="1:243" s="22" customFormat="1" ht="28.5">
      <c r="A231" s="37">
        <v>14.33</v>
      </c>
      <c r="B231" s="38" t="s">
        <v>249</v>
      </c>
      <c r="C231" s="40"/>
      <c r="D231" s="40">
        <v>2</v>
      </c>
      <c r="E231" s="41" t="s">
        <v>44</v>
      </c>
      <c r="F231" s="40">
        <v>135.16</v>
      </c>
      <c r="G231" s="47"/>
      <c r="H231" s="47"/>
      <c r="I231" s="48" t="s">
        <v>33</v>
      </c>
      <c r="J231" s="49">
        <f t="shared" si="8"/>
        <v>1</v>
      </c>
      <c r="K231" s="47" t="s">
        <v>34</v>
      </c>
      <c r="L231" s="47" t="s">
        <v>4</v>
      </c>
      <c r="M231" s="50"/>
      <c r="N231" s="61"/>
      <c r="O231" s="61"/>
      <c r="P231" s="62"/>
      <c r="Q231" s="61"/>
      <c r="R231" s="61"/>
      <c r="S231" s="62"/>
      <c r="T231" s="62"/>
      <c r="U231" s="62"/>
      <c r="V231" s="62"/>
      <c r="W231" s="62"/>
      <c r="X231" s="62"/>
      <c r="Y231" s="62"/>
      <c r="Z231" s="62"/>
      <c r="AA231" s="62"/>
      <c r="AB231" s="62"/>
      <c r="AC231" s="62"/>
      <c r="AD231" s="62"/>
      <c r="AE231" s="62"/>
      <c r="AF231" s="62"/>
      <c r="AG231" s="62"/>
      <c r="AH231" s="62"/>
      <c r="AI231" s="62"/>
      <c r="AJ231" s="62"/>
      <c r="AK231" s="62"/>
      <c r="AL231" s="62"/>
      <c r="AM231" s="62"/>
      <c r="AN231" s="62"/>
      <c r="AO231" s="62"/>
      <c r="AP231" s="62"/>
      <c r="AQ231" s="62"/>
      <c r="AR231" s="62"/>
      <c r="AS231" s="62"/>
      <c r="AT231" s="62"/>
      <c r="AU231" s="62"/>
      <c r="AV231" s="62"/>
      <c r="AW231" s="62"/>
      <c r="AX231" s="62"/>
      <c r="AY231" s="62"/>
      <c r="AZ231" s="62"/>
      <c r="BA231" s="63">
        <f t="shared" si="9"/>
        <v>270.32</v>
      </c>
      <c r="BB231" s="65">
        <f t="shared" si="10"/>
        <v>270.32</v>
      </c>
      <c r="BC231" s="64" t="str">
        <f t="shared" si="11"/>
        <v>INR  Two Hundred &amp; Seventy  and Paise Thirty Two Only</v>
      </c>
      <c r="IA231" s="22">
        <v>14.33</v>
      </c>
      <c r="IB231" s="22" t="s">
        <v>249</v>
      </c>
      <c r="ID231" s="22">
        <v>2</v>
      </c>
      <c r="IE231" s="23" t="s">
        <v>44</v>
      </c>
      <c r="IF231" s="23"/>
      <c r="IG231" s="23"/>
      <c r="IH231" s="23"/>
      <c r="II231" s="23"/>
    </row>
    <row r="232" spans="1:243" s="22" customFormat="1" ht="63">
      <c r="A232" s="37">
        <v>14.34</v>
      </c>
      <c r="B232" s="38" t="s">
        <v>251</v>
      </c>
      <c r="C232" s="40"/>
      <c r="D232" s="67"/>
      <c r="E232" s="67"/>
      <c r="F232" s="67"/>
      <c r="G232" s="67"/>
      <c r="H232" s="67"/>
      <c r="I232" s="67"/>
      <c r="J232" s="67"/>
      <c r="K232" s="67"/>
      <c r="L232" s="67"/>
      <c r="M232" s="67"/>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IA232" s="22">
        <v>14.34</v>
      </c>
      <c r="IB232" s="22" t="s">
        <v>251</v>
      </c>
      <c r="IE232" s="23"/>
      <c r="IF232" s="23"/>
      <c r="IG232" s="23"/>
      <c r="IH232" s="23"/>
      <c r="II232" s="23"/>
    </row>
    <row r="233" spans="1:243" s="22" customFormat="1" ht="28.5">
      <c r="A233" s="37">
        <v>14.35</v>
      </c>
      <c r="B233" s="38" t="s">
        <v>242</v>
      </c>
      <c r="C233" s="40"/>
      <c r="D233" s="40">
        <v>4</v>
      </c>
      <c r="E233" s="41" t="s">
        <v>48</v>
      </c>
      <c r="F233" s="40">
        <v>206.71</v>
      </c>
      <c r="G233" s="47"/>
      <c r="H233" s="47"/>
      <c r="I233" s="48" t="s">
        <v>33</v>
      </c>
      <c r="J233" s="49">
        <f t="shared" si="8"/>
        <v>1</v>
      </c>
      <c r="K233" s="47" t="s">
        <v>34</v>
      </c>
      <c r="L233" s="47" t="s">
        <v>4</v>
      </c>
      <c r="M233" s="50"/>
      <c r="N233" s="61"/>
      <c r="O233" s="61"/>
      <c r="P233" s="62"/>
      <c r="Q233" s="61"/>
      <c r="R233" s="61"/>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3">
        <f t="shared" si="9"/>
        <v>826.84</v>
      </c>
      <c r="BB233" s="65">
        <f t="shared" si="10"/>
        <v>826.84</v>
      </c>
      <c r="BC233" s="64" t="str">
        <f t="shared" si="11"/>
        <v>INR  Eight Hundred &amp; Twenty Six  and Paise Eighty Four Only</v>
      </c>
      <c r="IA233" s="22">
        <v>14.35</v>
      </c>
      <c r="IB233" s="22" t="s">
        <v>242</v>
      </c>
      <c r="ID233" s="22">
        <v>4</v>
      </c>
      <c r="IE233" s="23" t="s">
        <v>48</v>
      </c>
      <c r="IF233" s="23"/>
      <c r="IG233" s="23"/>
      <c r="IH233" s="23"/>
      <c r="II233" s="23"/>
    </row>
    <row r="234" spans="1:243" s="22" customFormat="1" ht="28.5">
      <c r="A234" s="37">
        <v>14.36</v>
      </c>
      <c r="B234" s="38" t="s">
        <v>236</v>
      </c>
      <c r="C234" s="40"/>
      <c r="D234" s="40">
        <v>4</v>
      </c>
      <c r="E234" s="41" t="s">
        <v>48</v>
      </c>
      <c r="F234" s="40">
        <v>228.98</v>
      </c>
      <c r="G234" s="47"/>
      <c r="H234" s="47"/>
      <c r="I234" s="48" t="s">
        <v>33</v>
      </c>
      <c r="J234" s="49">
        <f t="shared" si="8"/>
        <v>1</v>
      </c>
      <c r="K234" s="47" t="s">
        <v>34</v>
      </c>
      <c r="L234" s="47" t="s">
        <v>4</v>
      </c>
      <c r="M234" s="50"/>
      <c r="N234" s="61"/>
      <c r="O234" s="61"/>
      <c r="P234" s="62"/>
      <c r="Q234" s="61"/>
      <c r="R234" s="61"/>
      <c r="S234" s="62"/>
      <c r="T234" s="62"/>
      <c r="U234" s="62"/>
      <c r="V234" s="62"/>
      <c r="W234" s="62"/>
      <c r="X234" s="62"/>
      <c r="Y234" s="62"/>
      <c r="Z234" s="62"/>
      <c r="AA234" s="62"/>
      <c r="AB234" s="62"/>
      <c r="AC234" s="62"/>
      <c r="AD234" s="62"/>
      <c r="AE234" s="62"/>
      <c r="AF234" s="62"/>
      <c r="AG234" s="62"/>
      <c r="AH234" s="62"/>
      <c r="AI234" s="62"/>
      <c r="AJ234" s="62"/>
      <c r="AK234" s="62"/>
      <c r="AL234" s="62"/>
      <c r="AM234" s="62"/>
      <c r="AN234" s="62"/>
      <c r="AO234" s="62"/>
      <c r="AP234" s="62"/>
      <c r="AQ234" s="62"/>
      <c r="AR234" s="62"/>
      <c r="AS234" s="62"/>
      <c r="AT234" s="62"/>
      <c r="AU234" s="62"/>
      <c r="AV234" s="62"/>
      <c r="AW234" s="62"/>
      <c r="AX234" s="62"/>
      <c r="AY234" s="62"/>
      <c r="AZ234" s="62"/>
      <c r="BA234" s="63">
        <f t="shared" si="9"/>
        <v>915.92</v>
      </c>
      <c r="BB234" s="65">
        <f t="shared" si="10"/>
        <v>915.92</v>
      </c>
      <c r="BC234" s="64" t="str">
        <f t="shared" si="11"/>
        <v>INR  Nine Hundred &amp; Fifteen  and Paise Ninety Two Only</v>
      </c>
      <c r="IA234" s="22">
        <v>14.36</v>
      </c>
      <c r="IB234" s="22" t="s">
        <v>236</v>
      </c>
      <c r="ID234" s="22">
        <v>4</v>
      </c>
      <c r="IE234" s="23" t="s">
        <v>48</v>
      </c>
      <c r="IF234" s="23"/>
      <c r="IG234" s="23"/>
      <c r="IH234" s="23"/>
      <c r="II234" s="23"/>
    </row>
    <row r="235" spans="1:243" s="22" customFormat="1" ht="28.5">
      <c r="A235" s="37">
        <v>14.37</v>
      </c>
      <c r="B235" s="38" t="s">
        <v>239</v>
      </c>
      <c r="C235" s="40"/>
      <c r="D235" s="40">
        <v>2</v>
      </c>
      <c r="E235" s="41" t="s">
        <v>48</v>
      </c>
      <c r="F235" s="39">
        <v>298.2</v>
      </c>
      <c r="G235" s="47"/>
      <c r="H235" s="47"/>
      <c r="I235" s="48" t="s">
        <v>33</v>
      </c>
      <c r="J235" s="49">
        <f t="shared" si="8"/>
        <v>1</v>
      </c>
      <c r="K235" s="47" t="s">
        <v>34</v>
      </c>
      <c r="L235" s="47" t="s">
        <v>4</v>
      </c>
      <c r="M235" s="50"/>
      <c r="N235" s="61"/>
      <c r="O235" s="61"/>
      <c r="P235" s="62"/>
      <c r="Q235" s="61"/>
      <c r="R235" s="61"/>
      <c r="S235" s="62"/>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2"/>
      <c r="AS235" s="62"/>
      <c r="AT235" s="62"/>
      <c r="AU235" s="62"/>
      <c r="AV235" s="62"/>
      <c r="AW235" s="62"/>
      <c r="AX235" s="62"/>
      <c r="AY235" s="62"/>
      <c r="AZ235" s="62"/>
      <c r="BA235" s="63">
        <f t="shared" si="9"/>
        <v>596.4</v>
      </c>
      <c r="BB235" s="65">
        <f t="shared" si="10"/>
        <v>596.4</v>
      </c>
      <c r="BC235" s="64" t="str">
        <f t="shared" si="11"/>
        <v>INR  Five Hundred &amp; Ninety Six  and Paise Forty Only</v>
      </c>
      <c r="IA235" s="22">
        <v>14.37</v>
      </c>
      <c r="IB235" s="22" t="s">
        <v>239</v>
      </c>
      <c r="ID235" s="22">
        <v>2</v>
      </c>
      <c r="IE235" s="23" t="s">
        <v>48</v>
      </c>
      <c r="IF235" s="23"/>
      <c r="IG235" s="23"/>
      <c r="IH235" s="23"/>
      <c r="II235" s="23"/>
    </row>
    <row r="236" spans="1:243" s="22" customFormat="1" ht="99.75" customHeight="1">
      <c r="A236" s="37">
        <v>14.38</v>
      </c>
      <c r="B236" s="38" t="s">
        <v>252</v>
      </c>
      <c r="C236" s="40"/>
      <c r="D236" s="40">
        <v>750</v>
      </c>
      <c r="E236" s="41" t="s">
        <v>291</v>
      </c>
      <c r="F236" s="40">
        <v>7.72</v>
      </c>
      <c r="G236" s="47"/>
      <c r="H236" s="47"/>
      <c r="I236" s="48" t="s">
        <v>33</v>
      </c>
      <c r="J236" s="49">
        <f t="shared" si="8"/>
        <v>1</v>
      </c>
      <c r="K236" s="47" t="s">
        <v>34</v>
      </c>
      <c r="L236" s="47" t="s">
        <v>4</v>
      </c>
      <c r="M236" s="50"/>
      <c r="N236" s="61"/>
      <c r="O236" s="61"/>
      <c r="P236" s="62"/>
      <c r="Q236" s="61"/>
      <c r="R236" s="61"/>
      <c r="S236" s="62"/>
      <c r="T236" s="62"/>
      <c r="U236" s="62"/>
      <c r="V236" s="62"/>
      <c r="W236" s="62"/>
      <c r="X236" s="62"/>
      <c r="Y236" s="62"/>
      <c r="Z236" s="62"/>
      <c r="AA236" s="62"/>
      <c r="AB236" s="62"/>
      <c r="AC236" s="62"/>
      <c r="AD236" s="62"/>
      <c r="AE236" s="62"/>
      <c r="AF236" s="62"/>
      <c r="AG236" s="62"/>
      <c r="AH236" s="62"/>
      <c r="AI236" s="62"/>
      <c r="AJ236" s="62"/>
      <c r="AK236" s="62"/>
      <c r="AL236" s="62"/>
      <c r="AM236" s="62"/>
      <c r="AN236" s="62"/>
      <c r="AO236" s="62"/>
      <c r="AP236" s="62"/>
      <c r="AQ236" s="62"/>
      <c r="AR236" s="62"/>
      <c r="AS236" s="62"/>
      <c r="AT236" s="62"/>
      <c r="AU236" s="62"/>
      <c r="AV236" s="62"/>
      <c r="AW236" s="62"/>
      <c r="AX236" s="62"/>
      <c r="AY236" s="62"/>
      <c r="AZ236" s="62"/>
      <c r="BA236" s="63">
        <f t="shared" si="9"/>
        <v>5790</v>
      </c>
      <c r="BB236" s="65">
        <f t="shared" si="10"/>
        <v>5790</v>
      </c>
      <c r="BC236" s="64" t="str">
        <f t="shared" si="11"/>
        <v>INR  Five Thousand Seven Hundred &amp; Ninety  Only</v>
      </c>
      <c r="IA236" s="22">
        <v>14.38</v>
      </c>
      <c r="IB236" s="22" t="s">
        <v>252</v>
      </c>
      <c r="ID236" s="22">
        <v>750</v>
      </c>
      <c r="IE236" s="23" t="s">
        <v>291</v>
      </c>
      <c r="IF236" s="23"/>
      <c r="IG236" s="23"/>
      <c r="IH236" s="23"/>
      <c r="II236" s="23"/>
    </row>
    <row r="237" spans="1:243" s="22" customFormat="1" ht="47.25">
      <c r="A237" s="37">
        <v>14.39</v>
      </c>
      <c r="B237" s="38" t="s">
        <v>253</v>
      </c>
      <c r="C237" s="40"/>
      <c r="D237" s="67"/>
      <c r="E237" s="67"/>
      <c r="F237" s="67"/>
      <c r="G237" s="67"/>
      <c r="H237" s="67"/>
      <c r="I237" s="67"/>
      <c r="J237" s="67"/>
      <c r="K237" s="67"/>
      <c r="L237" s="67"/>
      <c r="M237" s="67"/>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IA237" s="22">
        <v>14.39</v>
      </c>
      <c r="IB237" s="22" t="s">
        <v>253</v>
      </c>
      <c r="IE237" s="23"/>
      <c r="IF237" s="23"/>
      <c r="IG237" s="23"/>
      <c r="IH237" s="23"/>
      <c r="II237" s="23"/>
    </row>
    <row r="238" spans="1:243" s="22" customFormat="1" ht="42.75">
      <c r="A238" s="66">
        <v>14.4</v>
      </c>
      <c r="B238" s="38" t="s">
        <v>242</v>
      </c>
      <c r="C238" s="40"/>
      <c r="D238" s="40">
        <v>4</v>
      </c>
      <c r="E238" s="41" t="s">
        <v>48</v>
      </c>
      <c r="F238" s="40">
        <v>367.34</v>
      </c>
      <c r="G238" s="47"/>
      <c r="H238" s="47"/>
      <c r="I238" s="48" t="s">
        <v>33</v>
      </c>
      <c r="J238" s="49">
        <f t="shared" si="8"/>
        <v>1</v>
      </c>
      <c r="K238" s="47" t="s">
        <v>34</v>
      </c>
      <c r="L238" s="47" t="s">
        <v>4</v>
      </c>
      <c r="M238" s="50"/>
      <c r="N238" s="61"/>
      <c r="O238" s="61"/>
      <c r="P238" s="62"/>
      <c r="Q238" s="61"/>
      <c r="R238" s="61"/>
      <c r="S238" s="62"/>
      <c r="T238" s="62"/>
      <c r="U238" s="62"/>
      <c r="V238" s="62"/>
      <c r="W238" s="62"/>
      <c r="X238" s="62"/>
      <c r="Y238" s="62"/>
      <c r="Z238" s="62"/>
      <c r="AA238" s="62"/>
      <c r="AB238" s="62"/>
      <c r="AC238" s="62"/>
      <c r="AD238" s="62"/>
      <c r="AE238" s="62"/>
      <c r="AF238" s="62"/>
      <c r="AG238" s="62"/>
      <c r="AH238" s="62"/>
      <c r="AI238" s="62"/>
      <c r="AJ238" s="62"/>
      <c r="AK238" s="62"/>
      <c r="AL238" s="62"/>
      <c r="AM238" s="62"/>
      <c r="AN238" s="62"/>
      <c r="AO238" s="62"/>
      <c r="AP238" s="62"/>
      <c r="AQ238" s="62"/>
      <c r="AR238" s="62"/>
      <c r="AS238" s="62"/>
      <c r="AT238" s="62"/>
      <c r="AU238" s="62"/>
      <c r="AV238" s="62"/>
      <c r="AW238" s="62"/>
      <c r="AX238" s="62"/>
      <c r="AY238" s="62"/>
      <c r="AZ238" s="62"/>
      <c r="BA238" s="63">
        <f t="shared" si="9"/>
        <v>1469.36</v>
      </c>
      <c r="BB238" s="65">
        <f t="shared" si="10"/>
        <v>1469.36</v>
      </c>
      <c r="BC238" s="64" t="str">
        <f t="shared" si="11"/>
        <v>INR  One Thousand Four Hundred &amp; Sixty Nine  and Paise Thirty Six Only</v>
      </c>
      <c r="IA238" s="22">
        <v>14.4</v>
      </c>
      <c r="IB238" s="22" t="s">
        <v>242</v>
      </c>
      <c r="ID238" s="22">
        <v>4</v>
      </c>
      <c r="IE238" s="23" t="s">
        <v>48</v>
      </c>
      <c r="IF238" s="23"/>
      <c r="IG238" s="23"/>
      <c r="IH238" s="23"/>
      <c r="II238" s="23"/>
    </row>
    <row r="239" spans="1:243" s="22" customFormat="1" ht="63">
      <c r="A239" s="37">
        <v>14.41</v>
      </c>
      <c r="B239" s="38" t="s">
        <v>254</v>
      </c>
      <c r="C239" s="40"/>
      <c r="D239" s="67"/>
      <c r="E239" s="67"/>
      <c r="F239" s="67"/>
      <c r="G239" s="67"/>
      <c r="H239" s="67"/>
      <c r="I239" s="67"/>
      <c r="J239" s="67"/>
      <c r="K239" s="67"/>
      <c r="L239" s="67"/>
      <c r="M239" s="67"/>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IA239" s="22">
        <v>14.41</v>
      </c>
      <c r="IB239" s="22" t="s">
        <v>254</v>
      </c>
      <c r="IE239" s="23"/>
      <c r="IF239" s="23"/>
      <c r="IG239" s="23"/>
      <c r="IH239" s="23"/>
      <c r="II239" s="23"/>
    </row>
    <row r="240" spans="1:243" s="22" customFormat="1" ht="42.75">
      <c r="A240" s="37">
        <v>14.42</v>
      </c>
      <c r="B240" s="38" t="s">
        <v>242</v>
      </c>
      <c r="C240" s="40"/>
      <c r="D240" s="40">
        <v>6</v>
      </c>
      <c r="E240" s="41" t="s">
        <v>48</v>
      </c>
      <c r="F240" s="40">
        <v>484.31</v>
      </c>
      <c r="G240" s="47"/>
      <c r="H240" s="47"/>
      <c r="I240" s="48" t="s">
        <v>33</v>
      </c>
      <c r="J240" s="49">
        <f t="shared" si="8"/>
        <v>1</v>
      </c>
      <c r="K240" s="47" t="s">
        <v>34</v>
      </c>
      <c r="L240" s="47" t="s">
        <v>4</v>
      </c>
      <c r="M240" s="50"/>
      <c r="N240" s="61"/>
      <c r="O240" s="61"/>
      <c r="P240" s="62"/>
      <c r="Q240" s="61"/>
      <c r="R240" s="61"/>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3">
        <f t="shared" si="9"/>
        <v>2905.86</v>
      </c>
      <c r="BB240" s="65">
        <f t="shared" si="10"/>
        <v>2905.86</v>
      </c>
      <c r="BC240" s="64" t="str">
        <f t="shared" si="11"/>
        <v>INR  Two Thousand Nine Hundred &amp; Five  and Paise Eighty Six Only</v>
      </c>
      <c r="IA240" s="22">
        <v>14.42</v>
      </c>
      <c r="IB240" s="22" t="s">
        <v>242</v>
      </c>
      <c r="ID240" s="22">
        <v>6</v>
      </c>
      <c r="IE240" s="23" t="s">
        <v>48</v>
      </c>
      <c r="IF240" s="23"/>
      <c r="IG240" s="23"/>
      <c r="IH240" s="23"/>
      <c r="II240" s="23"/>
    </row>
    <row r="241" spans="1:243" s="22" customFormat="1" ht="63">
      <c r="A241" s="37">
        <v>14.43</v>
      </c>
      <c r="B241" s="38" t="s">
        <v>255</v>
      </c>
      <c r="C241" s="40"/>
      <c r="D241" s="67"/>
      <c r="E241" s="67"/>
      <c r="F241" s="67"/>
      <c r="G241" s="67"/>
      <c r="H241" s="67"/>
      <c r="I241" s="67"/>
      <c r="J241" s="67"/>
      <c r="K241" s="67"/>
      <c r="L241" s="67"/>
      <c r="M241" s="67"/>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IA241" s="22">
        <v>14.43</v>
      </c>
      <c r="IB241" s="22" t="s">
        <v>255</v>
      </c>
      <c r="IE241" s="23"/>
      <c r="IF241" s="23"/>
      <c r="IG241" s="23"/>
      <c r="IH241" s="23"/>
      <c r="II241" s="23"/>
    </row>
    <row r="242" spans="1:243" s="22" customFormat="1" ht="42.75">
      <c r="A242" s="37">
        <v>14.44</v>
      </c>
      <c r="B242" s="38" t="s">
        <v>242</v>
      </c>
      <c r="C242" s="40"/>
      <c r="D242" s="40">
        <v>4</v>
      </c>
      <c r="E242" s="41" t="s">
        <v>48</v>
      </c>
      <c r="F242" s="40">
        <v>531.57</v>
      </c>
      <c r="G242" s="47"/>
      <c r="H242" s="47"/>
      <c r="I242" s="48" t="s">
        <v>33</v>
      </c>
      <c r="J242" s="49">
        <f t="shared" si="8"/>
        <v>1</v>
      </c>
      <c r="K242" s="47" t="s">
        <v>34</v>
      </c>
      <c r="L242" s="47" t="s">
        <v>4</v>
      </c>
      <c r="M242" s="50"/>
      <c r="N242" s="61"/>
      <c r="O242" s="61"/>
      <c r="P242" s="62"/>
      <c r="Q242" s="61"/>
      <c r="R242" s="61"/>
      <c r="S242" s="62"/>
      <c r="T242" s="62"/>
      <c r="U242" s="62"/>
      <c r="V242" s="62"/>
      <c r="W242" s="62"/>
      <c r="X242" s="62"/>
      <c r="Y242" s="62"/>
      <c r="Z242" s="62"/>
      <c r="AA242" s="62"/>
      <c r="AB242" s="62"/>
      <c r="AC242" s="62"/>
      <c r="AD242" s="62"/>
      <c r="AE242" s="62"/>
      <c r="AF242" s="62"/>
      <c r="AG242" s="62"/>
      <c r="AH242" s="62"/>
      <c r="AI242" s="62"/>
      <c r="AJ242" s="62"/>
      <c r="AK242" s="62"/>
      <c r="AL242" s="62"/>
      <c r="AM242" s="62"/>
      <c r="AN242" s="62"/>
      <c r="AO242" s="62"/>
      <c r="AP242" s="62"/>
      <c r="AQ242" s="62"/>
      <c r="AR242" s="62"/>
      <c r="AS242" s="62"/>
      <c r="AT242" s="62"/>
      <c r="AU242" s="62"/>
      <c r="AV242" s="62"/>
      <c r="AW242" s="62"/>
      <c r="AX242" s="62"/>
      <c r="AY242" s="62"/>
      <c r="AZ242" s="62"/>
      <c r="BA242" s="63">
        <f t="shared" si="9"/>
        <v>2126.28</v>
      </c>
      <c r="BB242" s="65">
        <f t="shared" si="10"/>
        <v>2126.28</v>
      </c>
      <c r="BC242" s="64" t="str">
        <f t="shared" si="11"/>
        <v>INR  Two Thousand One Hundred &amp; Twenty Six  and Paise Twenty Eight Only</v>
      </c>
      <c r="IA242" s="22">
        <v>14.44</v>
      </c>
      <c r="IB242" s="22" t="s">
        <v>242</v>
      </c>
      <c r="ID242" s="22">
        <v>4</v>
      </c>
      <c r="IE242" s="23" t="s">
        <v>48</v>
      </c>
      <c r="IF242" s="23"/>
      <c r="IG242" s="23"/>
      <c r="IH242" s="23"/>
      <c r="II242" s="23"/>
    </row>
    <row r="243" spans="1:243" s="22" customFormat="1" ht="63">
      <c r="A243" s="37">
        <v>14.45</v>
      </c>
      <c r="B243" s="38" t="s">
        <v>256</v>
      </c>
      <c r="C243" s="40"/>
      <c r="D243" s="67"/>
      <c r="E243" s="67"/>
      <c r="F243" s="67"/>
      <c r="G243" s="67"/>
      <c r="H243" s="67"/>
      <c r="I243" s="67"/>
      <c r="J243" s="67"/>
      <c r="K243" s="67"/>
      <c r="L243" s="67"/>
      <c r="M243" s="67"/>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IA243" s="22">
        <v>14.45</v>
      </c>
      <c r="IB243" s="22" t="s">
        <v>256</v>
      </c>
      <c r="IE243" s="23"/>
      <c r="IF243" s="23"/>
      <c r="IG243" s="23"/>
      <c r="IH243" s="23"/>
      <c r="II243" s="23"/>
    </row>
    <row r="244" spans="1:243" s="22" customFormat="1" ht="42.75">
      <c r="A244" s="37">
        <v>14.46</v>
      </c>
      <c r="B244" s="38" t="s">
        <v>257</v>
      </c>
      <c r="C244" s="40"/>
      <c r="D244" s="40">
        <v>12</v>
      </c>
      <c r="E244" s="41" t="s">
        <v>48</v>
      </c>
      <c r="F244" s="40">
        <v>466.46</v>
      </c>
      <c r="G244" s="47"/>
      <c r="H244" s="47"/>
      <c r="I244" s="48" t="s">
        <v>33</v>
      </c>
      <c r="J244" s="49">
        <f t="shared" si="8"/>
        <v>1</v>
      </c>
      <c r="K244" s="47" t="s">
        <v>34</v>
      </c>
      <c r="L244" s="47" t="s">
        <v>4</v>
      </c>
      <c r="M244" s="50"/>
      <c r="N244" s="61"/>
      <c r="O244" s="61"/>
      <c r="P244" s="62"/>
      <c r="Q244" s="61"/>
      <c r="R244" s="61"/>
      <c r="S244" s="62"/>
      <c r="T244" s="62"/>
      <c r="U244" s="62"/>
      <c r="V244" s="62"/>
      <c r="W244" s="62"/>
      <c r="X244" s="62"/>
      <c r="Y244" s="62"/>
      <c r="Z244" s="62"/>
      <c r="AA244" s="62"/>
      <c r="AB244" s="62"/>
      <c r="AC244" s="62"/>
      <c r="AD244" s="62"/>
      <c r="AE244" s="62"/>
      <c r="AF244" s="62"/>
      <c r="AG244" s="62"/>
      <c r="AH244" s="62"/>
      <c r="AI244" s="62"/>
      <c r="AJ244" s="62"/>
      <c r="AK244" s="62"/>
      <c r="AL244" s="62"/>
      <c r="AM244" s="62"/>
      <c r="AN244" s="62"/>
      <c r="AO244" s="62"/>
      <c r="AP244" s="62"/>
      <c r="AQ244" s="62"/>
      <c r="AR244" s="62"/>
      <c r="AS244" s="62"/>
      <c r="AT244" s="62"/>
      <c r="AU244" s="62"/>
      <c r="AV244" s="62"/>
      <c r="AW244" s="62"/>
      <c r="AX244" s="62"/>
      <c r="AY244" s="62"/>
      <c r="AZ244" s="62"/>
      <c r="BA244" s="63">
        <f t="shared" si="9"/>
        <v>5597.52</v>
      </c>
      <c r="BB244" s="65">
        <f t="shared" si="10"/>
        <v>5597.52</v>
      </c>
      <c r="BC244" s="64" t="str">
        <f t="shared" si="11"/>
        <v>INR  Five Thousand Five Hundred &amp; Ninety Seven  and Paise Fifty Two Only</v>
      </c>
      <c r="IA244" s="22">
        <v>14.46</v>
      </c>
      <c r="IB244" s="22" t="s">
        <v>257</v>
      </c>
      <c r="ID244" s="22">
        <v>12</v>
      </c>
      <c r="IE244" s="23" t="s">
        <v>48</v>
      </c>
      <c r="IF244" s="23"/>
      <c r="IG244" s="23"/>
      <c r="IH244" s="23"/>
      <c r="II244" s="23"/>
    </row>
    <row r="245" spans="1:243" s="22" customFormat="1" ht="63">
      <c r="A245" s="37">
        <v>14.47</v>
      </c>
      <c r="B245" s="38" t="s">
        <v>258</v>
      </c>
      <c r="C245" s="40"/>
      <c r="D245" s="40">
        <v>20</v>
      </c>
      <c r="E245" s="41" t="s">
        <v>48</v>
      </c>
      <c r="F245" s="39">
        <v>53.7</v>
      </c>
      <c r="G245" s="47"/>
      <c r="H245" s="47"/>
      <c r="I245" s="48" t="s">
        <v>33</v>
      </c>
      <c r="J245" s="49">
        <f t="shared" si="8"/>
        <v>1</v>
      </c>
      <c r="K245" s="47" t="s">
        <v>34</v>
      </c>
      <c r="L245" s="47" t="s">
        <v>4</v>
      </c>
      <c r="M245" s="50"/>
      <c r="N245" s="61"/>
      <c r="O245" s="61"/>
      <c r="P245" s="62"/>
      <c r="Q245" s="61"/>
      <c r="R245" s="61"/>
      <c r="S245" s="62"/>
      <c r="T245" s="62"/>
      <c r="U245" s="62"/>
      <c r="V245" s="62"/>
      <c r="W245" s="62"/>
      <c r="X245" s="62"/>
      <c r="Y245" s="62"/>
      <c r="Z245" s="62"/>
      <c r="AA245" s="62"/>
      <c r="AB245" s="62"/>
      <c r="AC245" s="62"/>
      <c r="AD245" s="62"/>
      <c r="AE245" s="62"/>
      <c r="AF245" s="62"/>
      <c r="AG245" s="62"/>
      <c r="AH245" s="62"/>
      <c r="AI245" s="62"/>
      <c r="AJ245" s="62"/>
      <c r="AK245" s="62"/>
      <c r="AL245" s="62"/>
      <c r="AM245" s="62"/>
      <c r="AN245" s="62"/>
      <c r="AO245" s="62"/>
      <c r="AP245" s="62"/>
      <c r="AQ245" s="62"/>
      <c r="AR245" s="62"/>
      <c r="AS245" s="62"/>
      <c r="AT245" s="62"/>
      <c r="AU245" s="62"/>
      <c r="AV245" s="62"/>
      <c r="AW245" s="62"/>
      <c r="AX245" s="62"/>
      <c r="AY245" s="62"/>
      <c r="AZ245" s="62"/>
      <c r="BA245" s="63">
        <f t="shared" si="9"/>
        <v>1074</v>
      </c>
      <c r="BB245" s="65">
        <f t="shared" si="10"/>
        <v>1074</v>
      </c>
      <c r="BC245" s="64" t="str">
        <f t="shared" si="11"/>
        <v>INR  One Thousand  &amp;Seventy Four  Only</v>
      </c>
      <c r="IA245" s="22">
        <v>14.47</v>
      </c>
      <c r="IB245" s="22" t="s">
        <v>258</v>
      </c>
      <c r="ID245" s="22">
        <v>20</v>
      </c>
      <c r="IE245" s="23" t="s">
        <v>48</v>
      </c>
      <c r="IF245" s="23"/>
      <c r="IG245" s="23"/>
      <c r="IH245" s="23"/>
      <c r="II245" s="23"/>
    </row>
    <row r="246" spans="1:243" s="22" customFormat="1" ht="94.5">
      <c r="A246" s="37">
        <v>14.48</v>
      </c>
      <c r="B246" s="38" t="s">
        <v>259</v>
      </c>
      <c r="C246" s="40"/>
      <c r="D246" s="67"/>
      <c r="E246" s="67"/>
      <c r="F246" s="67"/>
      <c r="G246" s="67"/>
      <c r="H246" s="67"/>
      <c r="I246" s="67"/>
      <c r="J246" s="67"/>
      <c r="K246" s="67"/>
      <c r="L246" s="67"/>
      <c r="M246" s="67"/>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IA246" s="22">
        <v>14.48</v>
      </c>
      <c r="IB246" s="22" t="s">
        <v>259</v>
      </c>
      <c r="IE246" s="23"/>
      <c r="IF246" s="23"/>
      <c r="IG246" s="23"/>
      <c r="IH246" s="23"/>
      <c r="II246" s="23"/>
    </row>
    <row r="247" spans="1:243" s="22" customFormat="1" ht="42.75">
      <c r="A247" s="37">
        <v>14.49</v>
      </c>
      <c r="B247" s="38" t="s">
        <v>260</v>
      </c>
      <c r="C247" s="40"/>
      <c r="D247" s="40">
        <v>1</v>
      </c>
      <c r="E247" s="41" t="s">
        <v>48</v>
      </c>
      <c r="F247" s="40">
        <v>3135.55</v>
      </c>
      <c r="G247" s="47"/>
      <c r="H247" s="47"/>
      <c r="I247" s="48" t="s">
        <v>33</v>
      </c>
      <c r="J247" s="49">
        <f t="shared" si="8"/>
        <v>1</v>
      </c>
      <c r="K247" s="47" t="s">
        <v>34</v>
      </c>
      <c r="L247" s="47" t="s">
        <v>4</v>
      </c>
      <c r="M247" s="50"/>
      <c r="N247" s="61"/>
      <c r="O247" s="61"/>
      <c r="P247" s="62"/>
      <c r="Q247" s="61"/>
      <c r="R247" s="61"/>
      <c r="S247" s="62"/>
      <c r="T247" s="62"/>
      <c r="U247" s="62"/>
      <c r="V247" s="62"/>
      <c r="W247" s="62"/>
      <c r="X247" s="62"/>
      <c r="Y247" s="62"/>
      <c r="Z247" s="62"/>
      <c r="AA247" s="62"/>
      <c r="AB247" s="62"/>
      <c r="AC247" s="62"/>
      <c r="AD247" s="62"/>
      <c r="AE247" s="62"/>
      <c r="AF247" s="62"/>
      <c r="AG247" s="62"/>
      <c r="AH247" s="62"/>
      <c r="AI247" s="62"/>
      <c r="AJ247" s="62"/>
      <c r="AK247" s="62"/>
      <c r="AL247" s="62"/>
      <c r="AM247" s="62"/>
      <c r="AN247" s="62"/>
      <c r="AO247" s="62"/>
      <c r="AP247" s="62"/>
      <c r="AQ247" s="62"/>
      <c r="AR247" s="62"/>
      <c r="AS247" s="62"/>
      <c r="AT247" s="62"/>
      <c r="AU247" s="62"/>
      <c r="AV247" s="62"/>
      <c r="AW247" s="62"/>
      <c r="AX247" s="62"/>
      <c r="AY247" s="62"/>
      <c r="AZ247" s="62"/>
      <c r="BA247" s="63">
        <f t="shared" si="9"/>
        <v>3135.55</v>
      </c>
      <c r="BB247" s="65">
        <f t="shared" si="10"/>
        <v>3135.55</v>
      </c>
      <c r="BC247" s="64" t="str">
        <f t="shared" si="11"/>
        <v>INR  Three Thousand One Hundred &amp; Thirty Five  and Paise Fifty Five Only</v>
      </c>
      <c r="IA247" s="22">
        <v>14.49</v>
      </c>
      <c r="IB247" s="22" t="s">
        <v>260</v>
      </c>
      <c r="ID247" s="22">
        <v>1</v>
      </c>
      <c r="IE247" s="23" t="s">
        <v>48</v>
      </c>
      <c r="IF247" s="23"/>
      <c r="IG247" s="23"/>
      <c r="IH247" s="23"/>
      <c r="II247" s="23"/>
    </row>
    <row r="248" spans="1:243" s="22" customFormat="1" ht="31.5">
      <c r="A248" s="66">
        <v>14.5</v>
      </c>
      <c r="B248" s="38" t="s">
        <v>261</v>
      </c>
      <c r="C248" s="40"/>
      <c r="D248" s="67"/>
      <c r="E248" s="67"/>
      <c r="F248" s="67"/>
      <c r="G248" s="67"/>
      <c r="H248" s="67"/>
      <c r="I248" s="67"/>
      <c r="J248" s="67"/>
      <c r="K248" s="67"/>
      <c r="L248" s="67"/>
      <c r="M248" s="67"/>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IA248" s="22">
        <v>14.5</v>
      </c>
      <c r="IB248" s="22" t="s">
        <v>261</v>
      </c>
      <c r="IE248" s="23"/>
      <c r="IF248" s="23"/>
      <c r="IG248" s="23"/>
      <c r="IH248" s="23"/>
      <c r="II248" s="23"/>
    </row>
    <row r="249" spans="1:243" s="22" customFormat="1" ht="42.75">
      <c r="A249" s="37">
        <v>14.51</v>
      </c>
      <c r="B249" s="38" t="s">
        <v>262</v>
      </c>
      <c r="C249" s="40"/>
      <c r="D249" s="40">
        <v>8</v>
      </c>
      <c r="E249" s="41" t="s">
        <v>48</v>
      </c>
      <c r="F249" s="40">
        <v>286.94</v>
      </c>
      <c r="G249" s="47"/>
      <c r="H249" s="47"/>
      <c r="I249" s="48" t="s">
        <v>33</v>
      </c>
      <c r="J249" s="49">
        <f t="shared" si="8"/>
        <v>1</v>
      </c>
      <c r="K249" s="47" t="s">
        <v>34</v>
      </c>
      <c r="L249" s="47" t="s">
        <v>4</v>
      </c>
      <c r="M249" s="50"/>
      <c r="N249" s="61"/>
      <c r="O249" s="61"/>
      <c r="P249" s="62"/>
      <c r="Q249" s="61"/>
      <c r="R249" s="61"/>
      <c r="S249" s="62"/>
      <c r="T249" s="62"/>
      <c r="U249" s="62"/>
      <c r="V249" s="62"/>
      <c r="W249" s="62"/>
      <c r="X249" s="62"/>
      <c r="Y249" s="62"/>
      <c r="Z249" s="62"/>
      <c r="AA249" s="62"/>
      <c r="AB249" s="62"/>
      <c r="AC249" s="62"/>
      <c r="AD249" s="62"/>
      <c r="AE249" s="62"/>
      <c r="AF249" s="62"/>
      <c r="AG249" s="62"/>
      <c r="AH249" s="62"/>
      <c r="AI249" s="62"/>
      <c r="AJ249" s="62"/>
      <c r="AK249" s="62"/>
      <c r="AL249" s="62"/>
      <c r="AM249" s="62"/>
      <c r="AN249" s="62"/>
      <c r="AO249" s="62"/>
      <c r="AP249" s="62"/>
      <c r="AQ249" s="62"/>
      <c r="AR249" s="62"/>
      <c r="AS249" s="62"/>
      <c r="AT249" s="62"/>
      <c r="AU249" s="62"/>
      <c r="AV249" s="62"/>
      <c r="AW249" s="62"/>
      <c r="AX249" s="62"/>
      <c r="AY249" s="62"/>
      <c r="AZ249" s="62"/>
      <c r="BA249" s="63">
        <f t="shared" si="9"/>
        <v>2295.52</v>
      </c>
      <c r="BB249" s="65">
        <f t="shared" si="10"/>
        <v>2295.52</v>
      </c>
      <c r="BC249" s="64" t="str">
        <f t="shared" si="11"/>
        <v>INR  Two Thousand Two Hundred &amp; Ninety Five  and Paise Fifty Two Only</v>
      </c>
      <c r="IA249" s="22">
        <v>14.51</v>
      </c>
      <c r="IB249" s="22" t="s">
        <v>262</v>
      </c>
      <c r="ID249" s="22">
        <v>8</v>
      </c>
      <c r="IE249" s="23" t="s">
        <v>48</v>
      </c>
      <c r="IF249" s="23"/>
      <c r="IG249" s="23"/>
      <c r="IH249" s="23"/>
      <c r="II249" s="23"/>
    </row>
    <row r="250" spans="1:243" s="22" customFormat="1" ht="63">
      <c r="A250" s="37">
        <v>14.52</v>
      </c>
      <c r="B250" s="38" t="s">
        <v>263</v>
      </c>
      <c r="C250" s="40"/>
      <c r="D250" s="40">
        <v>10</v>
      </c>
      <c r="E250" s="41" t="s">
        <v>44</v>
      </c>
      <c r="F250" s="40">
        <v>135.16</v>
      </c>
      <c r="G250" s="47"/>
      <c r="H250" s="47"/>
      <c r="I250" s="48" t="s">
        <v>33</v>
      </c>
      <c r="J250" s="49">
        <f t="shared" si="8"/>
        <v>1</v>
      </c>
      <c r="K250" s="47" t="s">
        <v>34</v>
      </c>
      <c r="L250" s="47" t="s">
        <v>4</v>
      </c>
      <c r="M250" s="50"/>
      <c r="N250" s="61"/>
      <c r="O250" s="61"/>
      <c r="P250" s="62"/>
      <c r="Q250" s="61"/>
      <c r="R250" s="61"/>
      <c r="S250" s="62"/>
      <c r="T250" s="62"/>
      <c r="U250" s="62"/>
      <c r="V250" s="62"/>
      <c r="W250" s="62"/>
      <c r="X250" s="62"/>
      <c r="Y250" s="62"/>
      <c r="Z250" s="62"/>
      <c r="AA250" s="62"/>
      <c r="AB250" s="62"/>
      <c r="AC250" s="62"/>
      <c r="AD250" s="62"/>
      <c r="AE250" s="62"/>
      <c r="AF250" s="62"/>
      <c r="AG250" s="62"/>
      <c r="AH250" s="62"/>
      <c r="AI250" s="62"/>
      <c r="AJ250" s="62"/>
      <c r="AK250" s="62"/>
      <c r="AL250" s="62"/>
      <c r="AM250" s="62"/>
      <c r="AN250" s="62"/>
      <c r="AO250" s="62"/>
      <c r="AP250" s="62"/>
      <c r="AQ250" s="62"/>
      <c r="AR250" s="62"/>
      <c r="AS250" s="62"/>
      <c r="AT250" s="62"/>
      <c r="AU250" s="62"/>
      <c r="AV250" s="62"/>
      <c r="AW250" s="62"/>
      <c r="AX250" s="62"/>
      <c r="AY250" s="62"/>
      <c r="AZ250" s="62"/>
      <c r="BA250" s="63">
        <f t="shared" si="9"/>
        <v>1351.6</v>
      </c>
      <c r="BB250" s="65">
        <f t="shared" si="10"/>
        <v>1351.6</v>
      </c>
      <c r="BC250" s="64" t="str">
        <f t="shared" si="11"/>
        <v>INR  One Thousand Three Hundred &amp; Fifty One  and Paise Sixty Only</v>
      </c>
      <c r="IA250" s="22">
        <v>14.52</v>
      </c>
      <c r="IB250" s="22" t="s">
        <v>263</v>
      </c>
      <c r="ID250" s="22">
        <v>10</v>
      </c>
      <c r="IE250" s="23" t="s">
        <v>44</v>
      </c>
      <c r="IF250" s="23"/>
      <c r="IG250" s="23"/>
      <c r="IH250" s="23"/>
      <c r="II250" s="23"/>
    </row>
    <row r="251" spans="1:243" s="22" customFormat="1" ht="15.75">
      <c r="A251" s="37">
        <v>15</v>
      </c>
      <c r="B251" s="38" t="s">
        <v>264</v>
      </c>
      <c r="C251" s="40"/>
      <c r="D251" s="67"/>
      <c r="E251" s="67"/>
      <c r="F251" s="67"/>
      <c r="G251" s="67"/>
      <c r="H251" s="67"/>
      <c r="I251" s="67"/>
      <c r="J251" s="67"/>
      <c r="K251" s="67"/>
      <c r="L251" s="67"/>
      <c r="M251" s="67"/>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IA251" s="22">
        <v>15</v>
      </c>
      <c r="IB251" s="22" t="s">
        <v>264</v>
      </c>
      <c r="IE251" s="23"/>
      <c r="IF251" s="23"/>
      <c r="IG251" s="23"/>
      <c r="IH251" s="23"/>
      <c r="II251" s="23"/>
    </row>
    <row r="252" spans="1:243" s="22" customFormat="1" ht="94.5">
      <c r="A252" s="37">
        <v>15.01</v>
      </c>
      <c r="B252" s="38" t="s">
        <v>265</v>
      </c>
      <c r="C252" s="40"/>
      <c r="D252" s="67"/>
      <c r="E252" s="67"/>
      <c r="F252" s="67"/>
      <c r="G252" s="67"/>
      <c r="H252" s="67"/>
      <c r="I252" s="67"/>
      <c r="J252" s="67"/>
      <c r="K252" s="67"/>
      <c r="L252" s="67"/>
      <c r="M252" s="67"/>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IA252" s="22">
        <v>15.01</v>
      </c>
      <c r="IB252" s="22" t="s">
        <v>265</v>
      </c>
      <c r="IE252" s="23"/>
      <c r="IF252" s="23"/>
      <c r="IG252" s="23"/>
      <c r="IH252" s="23"/>
      <c r="II252" s="23"/>
    </row>
    <row r="253" spans="1:243" s="22" customFormat="1" ht="28.5">
      <c r="A253" s="37">
        <v>15.02</v>
      </c>
      <c r="B253" s="38" t="s">
        <v>266</v>
      </c>
      <c r="C253" s="40"/>
      <c r="D253" s="40">
        <v>1.5</v>
      </c>
      <c r="E253" s="41" t="s">
        <v>44</v>
      </c>
      <c r="F253" s="40">
        <v>277.99</v>
      </c>
      <c r="G253" s="47"/>
      <c r="H253" s="47"/>
      <c r="I253" s="48" t="s">
        <v>33</v>
      </c>
      <c r="J253" s="49">
        <f>IF(I253="Less(-)",-1,1)</f>
        <v>1</v>
      </c>
      <c r="K253" s="47" t="s">
        <v>34</v>
      </c>
      <c r="L253" s="47" t="s">
        <v>4</v>
      </c>
      <c r="M253" s="50"/>
      <c r="N253" s="61"/>
      <c r="O253" s="61"/>
      <c r="P253" s="62"/>
      <c r="Q253" s="61"/>
      <c r="R253" s="61"/>
      <c r="S253" s="62"/>
      <c r="T253" s="62"/>
      <c r="U253" s="62"/>
      <c r="V253" s="62"/>
      <c r="W253" s="62"/>
      <c r="X253" s="62"/>
      <c r="Y253" s="62"/>
      <c r="Z253" s="62"/>
      <c r="AA253" s="62"/>
      <c r="AB253" s="62"/>
      <c r="AC253" s="62"/>
      <c r="AD253" s="62"/>
      <c r="AE253" s="62"/>
      <c r="AF253" s="62"/>
      <c r="AG253" s="62"/>
      <c r="AH253" s="62"/>
      <c r="AI253" s="62"/>
      <c r="AJ253" s="62"/>
      <c r="AK253" s="62"/>
      <c r="AL253" s="62"/>
      <c r="AM253" s="62"/>
      <c r="AN253" s="62"/>
      <c r="AO253" s="62"/>
      <c r="AP253" s="62"/>
      <c r="AQ253" s="62"/>
      <c r="AR253" s="62"/>
      <c r="AS253" s="62"/>
      <c r="AT253" s="62"/>
      <c r="AU253" s="62"/>
      <c r="AV253" s="62"/>
      <c r="AW253" s="62"/>
      <c r="AX253" s="62"/>
      <c r="AY253" s="62"/>
      <c r="AZ253" s="62"/>
      <c r="BA253" s="63">
        <f>total_amount_ba($B$2,$D$2,D253,F253,J253,K253,M253)</f>
        <v>416.99</v>
      </c>
      <c r="BB253" s="65">
        <f>BA253+SUM(N253:AZ253)</f>
        <v>416.99</v>
      </c>
      <c r="BC253" s="64" t="str">
        <f>SpellNumber(L253,BB253)</f>
        <v>INR  Four Hundred &amp; Sixteen  and Paise Ninety Nine Only</v>
      </c>
      <c r="IA253" s="22">
        <v>15.02</v>
      </c>
      <c r="IB253" s="22" t="s">
        <v>266</v>
      </c>
      <c r="ID253" s="22">
        <v>1.5</v>
      </c>
      <c r="IE253" s="23" t="s">
        <v>44</v>
      </c>
      <c r="IF253" s="23"/>
      <c r="IG253" s="23"/>
      <c r="IH253" s="23"/>
      <c r="II253" s="23"/>
    </row>
    <row r="254" spans="1:243" s="22" customFormat="1" ht="94.5">
      <c r="A254" s="37">
        <v>15.03</v>
      </c>
      <c r="B254" s="38" t="s">
        <v>267</v>
      </c>
      <c r="C254" s="40"/>
      <c r="D254" s="67"/>
      <c r="E254" s="67"/>
      <c r="F254" s="67"/>
      <c r="G254" s="67"/>
      <c r="H254" s="67"/>
      <c r="I254" s="67"/>
      <c r="J254" s="67"/>
      <c r="K254" s="67"/>
      <c r="L254" s="67"/>
      <c r="M254" s="67"/>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IA254" s="22">
        <v>15.03</v>
      </c>
      <c r="IB254" s="22" t="s">
        <v>267</v>
      </c>
      <c r="IE254" s="23"/>
      <c r="IF254" s="23"/>
      <c r="IG254" s="23"/>
      <c r="IH254" s="23"/>
      <c r="II254" s="23"/>
    </row>
    <row r="255" spans="1:243" s="22" customFormat="1" ht="28.5">
      <c r="A255" s="37">
        <v>15.04</v>
      </c>
      <c r="B255" s="38" t="s">
        <v>268</v>
      </c>
      <c r="C255" s="40"/>
      <c r="D255" s="40">
        <v>1.5</v>
      </c>
      <c r="E255" s="41" t="s">
        <v>44</v>
      </c>
      <c r="F255" s="40">
        <v>716.35</v>
      </c>
      <c r="G255" s="47"/>
      <c r="H255" s="47"/>
      <c r="I255" s="48" t="s">
        <v>33</v>
      </c>
      <c r="J255" s="49">
        <f>IF(I255="Less(-)",-1,1)</f>
        <v>1</v>
      </c>
      <c r="K255" s="47" t="s">
        <v>34</v>
      </c>
      <c r="L255" s="47" t="s">
        <v>4</v>
      </c>
      <c r="M255" s="50"/>
      <c r="N255" s="61"/>
      <c r="O255" s="61"/>
      <c r="P255" s="62"/>
      <c r="Q255" s="61"/>
      <c r="R255" s="61"/>
      <c r="S255" s="62"/>
      <c r="T255" s="62"/>
      <c r="U255" s="62"/>
      <c r="V255" s="62"/>
      <c r="W255" s="62"/>
      <c r="X255" s="62"/>
      <c r="Y255" s="62"/>
      <c r="Z255" s="62"/>
      <c r="AA255" s="62"/>
      <c r="AB255" s="62"/>
      <c r="AC255" s="62"/>
      <c r="AD255" s="62"/>
      <c r="AE255" s="62"/>
      <c r="AF255" s="62"/>
      <c r="AG255" s="62"/>
      <c r="AH255" s="62"/>
      <c r="AI255" s="62"/>
      <c r="AJ255" s="62"/>
      <c r="AK255" s="62"/>
      <c r="AL255" s="62"/>
      <c r="AM255" s="62"/>
      <c r="AN255" s="62"/>
      <c r="AO255" s="62"/>
      <c r="AP255" s="62"/>
      <c r="AQ255" s="62"/>
      <c r="AR255" s="62"/>
      <c r="AS255" s="62"/>
      <c r="AT255" s="62"/>
      <c r="AU255" s="62"/>
      <c r="AV255" s="62"/>
      <c r="AW255" s="62"/>
      <c r="AX255" s="62"/>
      <c r="AY255" s="62"/>
      <c r="AZ255" s="62"/>
      <c r="BA255" s="63">
        <f>total_amount_ba($B$2,$D$2,D255,F255,J255,K255,M255)</f>
        <v>1074.53</v>
      </c>
      <c r="BB255" s="65">
        <f>BA255+SUM(N255:AZ255)</f>
        <v>1074.53</v>
      </c>
      <c r="BC255" s="64" t="str">
        <f>SpellNumber(L255,BB255)</f>
        <v>INR  One Thousand  &amp;Seventy Four  and Paise Fifty Three Only</v>
      </c>
      <c r="IA255" s="22">
        <v>15.04</v>
      </c>
      <c r="IB255" s="22" t="s">
        <v>268</v>
      </c>
      <c r="ID255" s="22">
        <v>1.5</v>
      </c>
      <c r="IE255" s="23" t="s">
        <v>44</v>
      </c>
      <c r="IF255" s="23"/>
      <c r="IG255" s="23"/>
      <c r="IH255" s="23"/>
      <c r="II255" s="23"/>
    </row>
    <row r="256" spans="1:243" s="22" customFormat="1" ht="141.75">
      <c r="A256" s="37">
        <v>15.05</v>
      </c>
      <c r="B256" s="38" t="s">
        <v>269</v>
      </c>
      <c r="C256" s="40"/>
      <c r="D256" s="67"/>
      <c r="E256" s="67"/>
      <c r="F256" s="67"/>
      <c r="G256" s="67"/>
      <c r="H256" s="67"/>
      <c r="I256" s="67"/>
      <c r="J256" s="67"/>
      <c r="K256" s="67"/>
      <c r="L256" s="67"/>
      <c r="M256" s="67"/>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IA256" s="22">
        <v>1505</v>
      </c>
      <c r="IB256" s="22" t="s">
        <v>269</v>
      </c>
      <c r="IE256" s="23"/>
      <c r="IF256" s="23"/>
      <c r="IG256" s="23"/>
      <c r="IH256" s="23"/>
      <c r="II256" s="23"/>
    </row>
    <row r="257" spans="1:243" s="22" customFormat="1" ht="15.75">
      <c r="A257" s="37">
        <v>15.06</v>
      </c>
      <c r="B257" s="38" t="s">
        <v>270</v>
      </c>
      <c r="C257" s="40"/>
      <c r="D257" s="67"/>
      <c r="E257" s="67"/>
      <c r="F257" s="67"/>
      <c r="G257" s="67"/>
      <c r="H257" s="67"/>
      <c r="I257" s="67"/>
      <c r="J257" s="67"/>
      <c r="K257" s="67"/>
      <c r="L257" s="67"/>
      <c r="M257" s="67"/>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IA257" s="22">
        <v>15.06</v>
      </c>
      <c r="IB257" s="22" t="s">
        <v>270</v>
      </c>
      <c r="IE257" s="23"/>
      <c r="IF257" s="23"/>
      <c r="IG257" s="23"/>
      <c r="IH257" s="23"/>
      <c r="II257" s="23"/>
    </row>
    <row r="258" spans="1:243" s="22" customFormat="1" ht="47.25">
      <c r="A258" s="66">
        <v>15.07</v>
      </c>
      <c r="B258" s="38" t="s">
        <v>271</v>
      </c>
      <c r="C258" s="40"/>
      <c r="D258" s="40">
        <v>4</v>
      </c>
      <c r="E258" s="41" t="s">
        <v>48</v>
      </c>
      <c r="F258" s="40">
        <v>2022.8</v>
      </c>
      <c r="G258" s="47"/>
      <c r="H258" s="47"/>
      <c r="I258" s="48" t="s">
        <v>33</v>
      </c>
      <c r="J258" s="49">
        <f>IF(I258="Less(-)",-1,1)</f>
        <v>1</v>
      </c>
      <c r="K258" s="47" t="s">
        <v>34</v>
      </c>
      <c r="L258" s="47" t="s">
        <v>4</v>
      </c>
      <c r="M258" s="50"/>
      <c r="N258" s="61"/>
      <c r="O258" s="61"/>
      <c r="P258" s="62"/>
      <c r="Q258" s="61"/>
      <c r="R258" s="61"/>
      <c r="S258" s="62"/>
      <c r="T258" s="62"/>
      <c r="U258" s="62"/>
      <c r="V258" s="62"/>
      <c r="W258" s="62"/>
      <c r="X258" s="62"/>
      <c r="Y258" s="62"/>
      <c r="Z258" s="62"/>
      <c r="AA258" s="62"/>
      <c r="AB258" s="62"/>
      <c r="AC258" s="62"/>
      <c r="AD258" s="62"/>
      <c r="AE258" s="62"/>
      <c r="AF258" s="62"/>
      <c r="AG258" s="62"/>
      <c r="AH258" s="62"/>
      <c r="AI258" s="62"/>
      <c r="AJ258" s="62"/>
      <c r="AK258" s="62"/>
      <c r="AL258" s="62"/>
      <c r="AM258" s="62"/>
      <c r="AN258" s="62"/>
      <c r="AO258" s="62"/>
      <c r="AP258" s="62"/>
      <c r="AQ258" s="62"/>
      <c r="AR258" s="62"/>
      <c r="AS258" s="62"/>
      <c r="AT258" s="62"/>
      <c r="AU258" s="62"/>
      <c r="AV258" s="62"/>
      <c r="AW258" s="62"/>
      <c r="AX258" s="62"/>
      <c r="AY258" s="62"/>
      <c r="AZ258" s="62"/>
      <c r="BA258" s="63">
        <f>total_amount_ba($B$2,$D$2,D258,F258,J258,K258,M258)</f>
        <v>8091.2</v>
      </c>
      <c r="BB258" s="65">
        <f>BA258+SUM(N258:AZ258)</f>
        <v>8091.2</v>
      </c>
      <c r="BC258" s="64" t="str">
        <f>SpellNumber(L258,BB258)</f>
        <v>INR  Eight Thousand  &amp;Ninety One  and Paise Twenty Only</v>
      </c>
      <c r="IA258" s="22">
        <v>15.07</v>
      </c>
      <c r="IB258" s="22" t="s">
        <v>271</v>
      </c>
      <c r="ID258" s="22">
        <v>4</v>
      </c>
      <c r="IE258" s="23" t="s">
        <v>48</v>
      </c>
      <c r="IF258" s="23"/>
      <c r="IG258" s="23"/>
      <c r="IH258" s="23"/>
      <c r="II258" s="23"/>
    </row>
    <row r="259" spans="1:243" s="22" customFormat="1" ht="189">
      <c r="A259" s="37">
        <v>15.08</v>
      </c>
      <c r="B259" s="38" t="s">
        <v>272</v>
      </c>
      <c r="C259" s="40"/>
      <c r="D259" s="67"/>
      <c r="E259" s="67"/>
      <c r="F259" s="67"/>
      <c r="G259" s="67"/>
      <c r="H259" s="67"/>
      <c r="I259" s="67"/>
      <c r="J259" s="67"/>
      <c r="K259" s="67"/>
      <c r="L259" s="67"/>
      <c r="M259" s="67"/>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IA259" s="22">
        <v>15.08</v>
      </c>
      <c r="IB259" s="22" t="s">
        <v>272</v>
      </c>
      <c r="IE259" s="23"/>
      <c r="IF259" s="23"/>
      <c r="IG259" s="23"/>
      <c r="IH259" s="23"/>
      <c r="II259" s="23"/>
    </row>
    <row r="260" spans="1:243" s="22" customFormat="1" ht="28.5">
      <c r="A260" s="37">
        <v>15.19</v>
      </c>
      <c r="B260" s="38" t="s">
        <v>273</v>
      </c>
      <c r="C260" s="40"/>
      <c r="D260" s="40">
        <v>1</v>
      </c>
      <c r="E260" s="41" t="s">
        <v>48</v>
      </c>
      <c r="F260" s="40">
        <v>456.69</v>
      </c>
      <c r="G260" s="47"/>
      <c r="H260" s="47"/>
      <c r="I260" s="48" t="s">
        <v>33</v>
      </c>
      <c r="J260" s="49">
        <f aca="true" t="shared" si="12" ref="J260:J274">IF(I260="Less(-)",-1,1)</f>
        <v>1</v>
      </c>
      <c r="K260" s="47" t="s">
        <v>34</v>
      </c>
      <c r="L260" s="47" t="s">
        <v>4</v>
      </c>
      <c r="M260" s="50"/>
      <c r="N260" s="61"/>
      <c r="O260" s="61"/>
      <c r="P260" s="62"/>
      <c r="Q260" s="61"/>
      <c r="R260" s="61"/>
      <c r="S260" s="62"/>
      <c r="T260" s="62"/>
      <c r="U260" s="62"/>
      <c r="V260" s="62"/>
      <c r="W260" s="62"/>
      <c r="X260" s="62"/>
      <c r="Y260" s="62"/>
      <c r="Z260" s="62"/>
      <c r="AA260" s="62"/>
      <c r="AB260" s="62"/>
      <c r="AC260" s="62"/>
      <c r="AD260" s="62"/>
      <c r="AE260" s="62"/>
      <c r="AF260" s="62"/>
      <c r="AG260" s="62"/>
      <c r="AH260" s="62"/>
      <c r="AI260" s="62"/>
      <c r="AJ260" s="62"/>
      <c r="AK260" s="62"/>
      <c r="AL260" s="62"/>
      <c r="AM260" s="62"/>
      <c r="AN260" s="62"/>
      <c r="AO260" s="62"/>
      <c r="AP260" s="62"/>
      <c r="AQ260" s="62"/>
      <c r="AR260" s="62"/>
      <c r="AS260" s="62"/>
      <c r="AT260" s="62"/>
      <c r="AU260" s="62"/>
      <c r="AV260" s="62"/>
      <c r="AW260" s="62"/>
      <c r="AX260" s="62"/>
      <c r="AY260" s="62"/>
      <c r="AZ260" s="62"/>
      <c r="BA260" s="63">
        <f aca="true" t="shared" si="13" ref="BA260:BA274">total_amount_ba($B$2,$D$2,D260,F260,J260,K260,M260)</f>
        <v>456.69</v>
      </c>
      <c r="BB260" s="65">
        <f aca="true" t="shared" si="14" ref="BB260:BB274">BA260+SUM(N260:AZ260)</f>
        <v>456.69</v>
      </c>
      <c r="BC260" s="64" t="str">
        <f aca="true" t="shared" si="15" ref="BC260:BC274">SpellNumber(L260,BB260)</f>
        <v>INR  Four Hundred &amp; Fifty Six  and Paise Sixty Nine Only</v>
      </c>
      <c r="IA260" s="22">
        <v>15.19</v>
      </c>
      <c r="IB260" s="22" t="s">
        <v>273</v>
      </c>
      <c r="ID260" s="22">
        <v>1</v>
      </c>
      <c r="IE260" s="23" t="s">
        <v>48</v>
      </c>
      <c r="IF260" s="23"/>
      <c r="IG260" s="23"/>
      <c r="IH260" s="23"/>
      <c r="II260" s="23"/>
    </row>
    <row r="261" spans="1:243" s="22" customFormat="1" ht="15.75">
      <c r="A261" s="37">
        <v>16</v>
      </c>
      <c r="B261" s="38" t="s">
        <v>274</v>
      </c>
      <c r="C261" s="40"/>
      <c r="D261" s="67"/>
      <c r="E261" s="67"/>
      <c r="F261" s="67"/>
      <c r="G261" s="67"/>
      <c r="H261" s="67"/>
      <c r="I261" s="67"/>
      <c r="J261" s="67"/>
      <c r="K261" s="67"/>
      <c r="L261" s="67"/>
      <c r="M261" s="67"/>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c r="BC261" s="68"/>
      <c r="IA261" s="22">
        <v>16</v>
      </c>
      <c r="IB261" s="22" t="s">
        <v>274</v>
      </c>
      <c r="IE261" s="23"/>
      <c r="IF261" s="23"/>
      <c r="IG261" s="23"/>
      <c r="IH261" s="23"/>
      <c r="II261" s="23"/>
    </row>
    <row r="262" spans="1:243" s="22" customFormat="1" ht="409.5">
      <c r="A262" s="37">
        <v>16.01</v>
      </c>
      <c r="B262" s="38" t="s">
        <v>275</v>
      </c>
      <c r="C262" s="40"/>
      <c r="D262" s="67"/>
      <c r="E262" s="67"/>
      <c r="F262" s="67"/>
      <c r="G262" s="67"/>
      <c r="H262" s="67"/>
      <c r="I262" s="67"/>
      <c r="J262" s="67"/>
      <c r="K262" s="67"/>
      <c r="L262" s="67"/>
      <c r="M262" s="67"/>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IA262" s="22">
        <v>16.01</v>
      </c>
      <c r="IB262" s="22" t="s">
        <v>275</v>
      </c>
      <c r="IE262" s="23"/>
      <c r="IF262" s="23"/>
      <c r="IG262" s="23"/>
      <c r="IH262" s="23"/>
      <c r="II262" s="23"/>
    </row>
    <row r="263" spans="1:243" s="22" customFormat="1" ht="47.25">
      <c r="A263" s="37">
        <v>16.02</v>
      </c>
      <c r="B263" s="38" t="s">
        <v>276</v>
      </c>
      <c r="C263" s="40"/>
      <c r="D263" s="40">
        <v>140</v>
      </c>
      <c r="E263" s="41" t="s">
        <v>43</v>
      </c>
      <c r="F263" s="40">
        <v>1226.22</v>
      </c>
      <c r="G263" s="47"/>
      <c r="H263" s="47"/>
      <c r="I263" s="48" t="s">
        <v>33</v>
      </c>
      <c r="J263" s="49">
        <f t="shared" si="12"/>
        <v>1</v>
      </c>
      <c r="K263" s="47" t="s">
        <v>34</v>
      </c>
      <c r="L263" s="47" t="s">
        <v>4</v>
      </c>
      <c r="M263" s="50"/>
      <c r="N263" s="61"/>
      <c r="O263" s="61"/>
      <c r="P263" s="62"/>
      <c r="Q263" s="61"/>
      <c r="R263" s="61"/>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3">
        <f t="shared" si="13"/>
        <v>171670.8</v>
      </c>
      <c r="BB263" s="65">
        <f t="shared" si="14"/>
        <v>171670.8</v>
      </c>
      <c r="BC263" s="64" t="str">
        <f t="shared" si="15"/>
        <v>INR  One Lakh Seventy One Thousand Six Hundred &amp; Seventy  and Paise Eighty Only</v>
      </c>
      <c r="IA263" s="22">
        <v>16.02</v>
      </c>
      <c r="IB263" s="22" t="s">
        <v>276</v>
      </c>
      <c r="ID263" s="22">
        <v>140</v>
      </c>
      <c r="IE263" s="23" t="s">
        <v>43</v>
      </c>
      <c r="IF263" s="23"/>
      <c r="IG263" s="23"/>
      <c r="IH263" s="23"/>
      <c r="II263" s="23"/>
    </row>
    <row r="264" spans="1:243" s="22" customFormat="1" ht="31.5">
      <c r="A264" s="37">
        <v>17</v>
      </c>
      <c r="B264" s="38" t="s">
        <v>277</v>
      </c>
      <c r="C264" s="40"/>
      <c r="D264" s="67"/>
      <c r="E264" s="67"/>
      <c r="F264" s="67"/>
      <c r="G264" s="67"/>
      <c r="H264" s="67"/>
      <c r="I264" s="67"/>
      <c r="J264" s="67"/>
      <c r="K264" s="67"/>
      <c r="L264" s="67"/>
      <c r="M264" s="67"/>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IA264" s="22">
        <v>17</v>
      </c>
      <c r="IB264" s="22" t="s">
        <v>277</v>
      </c>
      <c r="IE264" s="23"/>
      <c r="IF264" s="23"/>
      <c r="IG264" s="23"/>
      <c r="IH264" s="23"/>
      <c r="II264" s="23"/>
    </row>
    <row r="265" spans="1:243" s="22" customFormat="1" ht="94.5">
      <c r="A265" s="37">
        <v>17.01</v>
      </c>
      <c r="B265" s="38" t="s">
        <v>278</v>
      </c>
      <c r="C265" s="40"/>
      <c r="D265" s="67"/>
      <c r="E265" s="67"/>
      <c r="F265" s="67"/>
      <c r="G265" s="67"/>
      <c r="H265" s="67"/>
      <c r="I265" s="67"/>
      <c r="J265" s="67"/>
      <c r="K265" s="67"/>
      <c r="L265" s="67"/>
      <c r="M265" s="67"/>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IA265" s="22">
        <v>17.01</v>
      </c>
      <c r="IB265" s="22" t="s">
        <v>278</v>
      </c>
      <c r="IE265" s="23"/>
      <c r="IF265" s="23"/>
      <c r="IG265" s="23"/>
      <c r="IH265" s="23"/>
      <c r="II265" s="23"/>
    </row>
    <row r="266" spans="1:243" s="22" customFormat="1" ht="47.25">
      <c r="A266" s="66">
        <v>17.02</v>
      </c>
      <c r="B266" s="38" t="s">
        <v>58</v>
      </c>
      <c r="C266" s="40"/>
      <c r="D266" s="40">
        <v>4</v>
      </c>
      <c r="E266" s="41" t="s">
        <v>43</v>
      </c>
      <c r="F266" s="40">
        <v>340.64</v>
      </c>
      <c r="G266" s="47"/>
      <c r="H266" s="47"/>
      <c r="I266" s="48" t="s">
        <v>33</v>
      </c>
      <c r="J266" s="49">
        <f t="shared" si="12"/>
        <v>1</v>
      </c>
      <c r="K266" s="47" t="s">
        <v>34</v>
      </c>
      <c r="L266" s="47" t="s">
        <v>4</v>
      </c>
      <c r="M266" s="50"/>
      <c r="N266" s="61"/>
      <c r="O266" s="61"/>
      <c r="P266" s="62"/>
      <c r="Q266" s="61"/>
      <c r="R266" s="61"/>
      <c r="S266" s="62"/>
      <c r="T266" s="62"/>
      <c r="U266" s="62"/>
      <c r="V266" s="62"/>
      <c r="W266" s="62"/>
      <c r="X266" s="62"/>
      <c r="Y266" s="62"/>
      <c r="Z266" s="62"/>
      <c r="AA266" s="62"/>
      <c r="AB266" s="62"/>
      <c r="AC266" s="62"/>
      <c r="AD266" s="62"/>
      <c r="AE266" s="62"/>
      <c r="AF266" s="62"/>
      <c r="AG266" s="62"/>
      <c r="AH266" s="62"/>
      <c r="AI266" s="62"/>
      <c r="AJ266" s="62"/>
      <c r="AK266" s="62"/>
      <c r="AL266" s="62"/>
      <c r="AM266" s="62"/>
      <c r="AN266" s="62"/>
      <c r="AO266" s="62"/>
      <c r="AP266" s="62"/>
      <c r="AQ266" s="62"/>
      <c r="AR266" s="62"/>
      <c r="AS266" s="62"/>
      <c r="AT266" s="62"/>
      <c r="AU266" s="62"/>
      <c r="AV266" s="62"/>
      <c r="AW266" s="62"/>
      <c r="AX266" s="62"/>
      <c r="AY266" s="62"/>
      <c r="AZ266" s="62"/>
      <c r="BA266" s="63">
        <f t="shared" si="13"/>
        <v>1362.56</v>
      </c>
      <c r="BB266" s="65">
        <f t="shared" si="14"/>
        <v>1362.56</v>
      </c>
      <c r="BC266" s="64" t="str">
        <f t="shared" si="15"/>
        <v>INR  One Thousand Three Hundred &amp; Sixty Two  and Paise Fifty Six Only</v>
      </c>
      <c r="IA266" s="22">
        <v>17.02</v>
      </c>
      <c r="IB266" s="22" t="s">
        <v>58</v>
      </c>
      <c r="ID266" s="22">
        <v>4</v>
      </c>
      <c r="IE266" s="23" t="s">
        <v>43</v>
      </c>
      <c r="IF266" s="23"/>
      <c r="IG266" s="23"/>
      <c r="IH266" s="23"/>
      <c r="II266" s="23"/>
    </row>
    <row r="267" spans="1:243" s="22" customFormat="1" ht="15.75">
      <c r="A267" s="37">
        <v>18</v>
      </c>
      <c r="B267" s="38" t="s">
        <v>279</v>
      </c>
      <c r="C267" s="40"/>
      <c r="D267" s="67"/>
      <c r="E267" s="67"/>
      <c r="F267" s="67"/>
      <c r="G267" s="67"/>
      <c r="H267" s="67"/>
      <c r="I267" s="67"/>
      <c r="J267" s="67"/>
      <c r="K267" s="67"/>
      <c r="L267" s="67"/>
      <c r="M267" s="67"/>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c r="BC267" s="68"/>
      <c r="IA267" s="22">
        <v>18</v>
      </c>
      <c r="IB267" s="22" t="s">
        <v>279</v>
      </c>
      <c r="IE267" s="23"/>
      <c r="IF267" s="23"/>
      <c r="IG267" s="23"/>
      <c r="IH267" s="23"/>
      <c r="II267" s="23"/>
    </row>
    <row r="268" spans="1:243" s="22" customFormat="1" ht="85.5" customHeight="1">
      <c r="A268" s="37">
        <v>18.01</v>
      </c>
      <c r="B268" s="38" t="s">
        <v>280</v>
      </c>
      <c r="C268" s="40"/>
      <c r="D268" s="40">
        <v>18</v>
      </c>
      <c r="E268" s="41" t="s">
        <v>292</v>
      </c>
      <c r="F268" s="40">
        <v>4455.55</v>
      </c>
      <c r="G268" s="47"/>
      <c r="H268" s="47"/>
      <c r="I268" s="48" t="s">
        <v>33</v>
      </c>
      <c r="J268" s="49">
        <f t="shared" si="12"/>
        <v>1</v>
      </c>
      <c r="K268" s="47" t="s">
        <v>34</v>
      </c>
      <c r="L268" s="47" t="s">
        <v>4</v>
      </c>
      <c r="M268" s="50"/>
      <c r="N268" s="61"/>
      <c r="O268" s="61"/>
      <c r="P268" s="62"/>
      <c r="Q268" s="61"/>
      <c r="R268" s="61"/>
      <c r="S268" s="62"/>
      <c r="T268" s="62"/>
      <c r="U268" s="62"/>
      <c r="V268" s="62"/>
      <c r="W268" s="62"/>
      <c r="X268" s="62"/>
      <c r="Y268" s="62"/>
      <c r="Z268" s="62"/>
      <c r="AA268" s="62"/>
      <c r="AB268" s="62"/>
      <c r="AC268" s="62"/>
      <c r="AD268" s="62"/>
      <c r="AE268" s="62"/>
      <c r="AF268" s="62"/>
      <c r="AG268" s="62"/>
      <c r="AH268" s="62"/>
      <c r="AI268" s="62"/>
      <c r="AJ268" s="62"/>
      <c r="AK268" s="62"/>
      <c r="AL268" s="62"/>
      <c r="AM268" s="62"/>
      <c r="AN268" s="62"/>
      <c r="AO268" s="62"/>
      <c r="AP268" s="62"/>
      <c r="AQ268" s="62"/>
      <c r="AR268" s="62"/>
      <c r="AS268" s="62"/>
      <c r="AT268" s="62"/>
      <c r="AU268" s="62"/>
      <c r="AV268" s="62"/>
      <c r="AW268" s="62"/>
      <c r="AX268" s="62"/>
      <c r="AY268" s="62"/>
      <c r="AZ268" s="62"/>
      <c r="BA268" s="63">
        <f t="shared" si="13"/>
        <v>80199.9</v>
      </c>
      <c r="BB268" s="65">
        <f t="shared" si="14"/>
        <v>80199.9</v>
      </c>
      <c r="BC268" s="64" t="str">
        <f t="shared" si="15"/>
        <v>INR  Eighty Thousand One Hundred &amp; Ninety Nine  and Paise Ninety Only</v>
      </c>
      <c r="IA268" s="22">
        <v>18.01</v>
      </c>
      <c r="IB268" s="42" t="s">
        <v>280</v>
      </c>
      <c r="ID268" s="22">
        <v>18</v>
      </c>
      <c r="IE268" s="23" t="s">
        <v>292</v>
      </c>
      <c r="IF268" s="23"/>
      <c r="IG268" s="23"/>
      <c r="IH268" s="23"/>
      <c r="II268" s="23"/>
    </row>
    <row r="269" spans="1:243" s="22" customFormat="1" ht="62.25" customHeight="1">
      <c r="A269" s="37">
        <v>18.02</v>
      </c>
      <c r="B269" s="38" t="s">
        <v>281</v>
      </c>
      <c r="C269" s="40"/>
      <c r="D269" s="40">
        <v>2</v>
      </c>
      <c r="E269" s="41" t="s">
        <v>293</v>
      </c>
      <c r="F269" s="40">
        <v>422.32</v>
      </c>
      <c r="G269" s="47"/>
      <c r="H269" s="47"/>
      <c r="I269" s="48" t="s">
        <v>33</v>
      </c>
      <c r="J269" s="49">
        <f t="shared" si="12"/>
        <v>1</v>
      </c>
      <c r="K269" s="47" t="s">
        <v>34</v>
      </c>
      <c r="L269" s="47" t="s">
        <v>4</v>
      </c>
      <c r="M269" s="50"/>
      <c r="N269" s="61"/>
      <c r="O269" s="61"/>
      <c r="P269" s="62"/>
      <c r="Q269" s="61"/>
      <c r="R269" s="61"/>
      <c r="S269" s="62"/>
      <c r="T269" s="62"/>
      <c r="U269" s="62"/>
      <c r="V269" s="62"/>
      <c r="W269" s="62"/>
      <c r="X269" s="62"/>
      <c r="Y269" s="62"/>
      <c r="Z269" s="62"/>
      <c r="AA269" s="62"/>
      <c r="AB269" s="62"/>
      <c r="AC269" s="62"/>
      <c r="AD269" s="62"/>
      <c r="AE269" s="62"/>
      <c r="AF269" s="62"/>
      <c r="AG269" s="62"/>
      <c r="AH269" s="62"/>
      <c r="AI269" s="62"/>
      <c r="AJ269" s="62"/>
      <c r="AK269" s="62"/>
      <c r="AL269" s="62"/>
      <c r="AM269" s="62"/>
      <c r="AN269" s="62"/>
      <c r="AO269" s="62"/>
      <c r="AP269" s="62"/>
      <c r="AQ269" s="62"/>
      <c r="AR269" s="62"/>
      <c r="AS269" s="62"/>
      <c r="AT269" s="62"/>
      <c r="AU269" s="62"/>
      <c r="AV269" s="62"/>
      <c r="AW269" s="62"/>
      <c r="AX269" s="62"/>
      <c r="AY269" s="62"/>
      <c r="AZ269" s="62"/>
      <c r="BA269" s="63">
        <f t="shared" si="13"/>
        <v>844.64</v>
      </c>
      <c r="BB269" s="65">
        <f t="shared" si="14"/>
        <v>844.64</v>
      </c>
      <c r="BC269" s="64" t="str">
        <f t="shared" si="15"/>
        <v>INR  Eight Hundred &amp; Forty Four  and Paise Sixty Four Only</v>
      </c>
      <c r="IA269" s="22">
        <v>18.02</v>
      </c>
      <c r="IB269" s="42" t="s">
        <v>281</v>
      </c>
      <c r="ID269" s="22">
        <v>2</v>
      </c>
      <c r="IE269" s="23" t="s">
        <v>293</v>
      </c>
      <c r="IF269" s="23"/>
      <c r="IG269" s="23"/>
      <c r="IH269" s="23"/>
      <c r="II269" s="23"/>
    </row>
    <row r="270" spans="1:243" s="22" customFormat="1" ht="63.75" customHeight="1">
      <c r="A270" s="37">
        <v>18.03</v>
      </c>
      <c r="B270" s="38" t="s">
        <v>282</v>
      </c>
      <c r="C270" s="40"/>
      <c r="D270" s="40">
        <v>10</v>
      </c>
      <c r="E270" s="41" t="s">
        <v>293</v>
      </c>
      <c r="F270" s="40">
        <v>58.66</v>
      </c>
      <c r="G270" s="47"/>
      <c r="H270" s="47"/>
      <c r="I270" s="48" t="s">
        <v>33</v>
      </c>
      <c r="J270" s="49">
        <f t="shared" si="12"/>
        <v>1</v>
      </c>
      <c r="K270" s="47" t="s">
        <v>34</v>
      </c>
      <c r="L270" s="47" t="s">
        <v>4</v>
      </c>
      <c r="M270" s="50"/>
      <c r="N270" s="61"/>
      <c r="O270" s="61"/>
      <c r="P270" s="62"/>
      <c r="Q270" s="61"/>
      <c r="R270" s="61"/>
      <c r="S270" s="62"/>
      <c r="T270" s="62"/>
      <c r="U270" s="62"/>
      <c r="V270" s="62"/>
      <c r="W270" s="62"/>
      <c r="X270" s="62"/>
      <c r="Y270" s="62"/>
      <c r="Z270" s="62"/>
      <c r="AA270" s="62"/>
      <c r="AB270" s="62"/>
      <c r="AC270" s="62"/>
      <c r="AD270" s="62"/>
      <c r="AE270" s="62"/>
      <c r="AF270" s="62"/>
      <c r="AG270" s="62"/>
      <c r="AH270" s="62"/>
      <c r="AI270" s="62"/>
      <c r="AJ270" s="62"/>
      <c r="AK270" s="62"/>
      <c r="AL270" s="62"/>
      <c r="AM270" s="62"/>
      <c r="AN270" s="62"/>
      <c r="AO270" s="62"/>
      <c r="AP270" s="62"/>
      <c r="AQ270" s="62"/>
      <c r="AR270" s="62"/>
      <c r="AS270" s="62"/>
      <c r="AT270" s="62"/>
      <c r="AU270" s="62"/>
      <c r="AV270" s="62"/>
      <c r="AW270" s="62"/>
      <c r="AX270" s="62"/>
      <c r="AY270" s="62"/>
      <c r="AZ270" s="62"/>
      <c r="BA270" s="63">
        <f t="shared" si="13"/>
        <v>586.6</v>
      </c>
      <c r="BB270" s="65">
        <f t="shared" si="14"/>
        <v>586.6</v>
      </c>
      <c r="BC270" s="64" t="str">
        <f t="shared" si="15"/>
        <v>INR  Five Hundred &amp; Eighty Six  and Paise Sixty Only</v>
      </c>
      <c r="IA270" s="22">
        <v>18.03</v>
      </c>
      <c r="IB270" s="42" t="s">
        <v>282</v>
      </c>
      <c r="ID270" s="22">
        <v>10</v>
      </c>
      <c r="IE270" s="23" t="s">
        <v>293</v>
      </c>
      <c r="IF270" s="23"/>
      <c r="IG270" s="23"/>
      <c r="IH270" s="23"/>
      <c r="II270" s="23"/>
    </row>
    <row r="271" spans="1:243" s="22" customFormat="1" ht="31.5" customHeight="1">
      <c r="A271" s="37">
        <v>18.04</v>
      </c>
      <c r="B271" s="38" t="s">
        <v>283</v>
      </c>
      <c r="C271" s="40"/>
      <c r="D271" s="40">
        <v>20</v>
      </c>
      <c r="E271" s="41" t="s">
        <v>293</v>
      </c>
      <c r="F271" s="40">
        <v>29.33</v>
      </c>
      <c r="G271" s="47"/>
      <c r="H271" s="47"/>
      <c r="I271" s="48" t="s">
        <v>33</v>
      </c>
      <c r="J271" s="49">
        <f t="shared" si="12"/>
        <v>1</v>
      </c>
      <c r="K271" s="47" t="s">
        <v>34</v>
      </c>
      <c r="L271" s="47" t="s">
        <v>4</v>
      </c>
      <c r="M271" s="50"/>
      <c r="N271" s="61"/>
      <c r="O271" s="61"/>
      <c r="P271" s="62"/>
      <c r="Q271" s="61"/>
      <c r="R271" s="61"/>
      <c r="S271" s="62"/>
      <c r="T271" s="62"/>
      <c r="U271" s="62"/>
      <c r="V271" s="62"/>
      <c r="W271" s="62"/>
      <c r="X271" s="62"/>
      <c r="Y271" s="62"/>
      <c r="Z271" s="62"/>
      <c r="AA271" s="62"/>
      <c r="AB271" s="62"/>
      <c r="AC271" s="62"/>
      <c r="AD271" s="62"/>
      <c r="AE271" s="62"/>
      <c r="AF271" s="62"/>
      <c r="AG271" s="62"/>
      <c r="AH271" s="62"/>
      <c r="AI271" s="62"/>
      <c r="AJ271" s="62"/>
      <c r="AK271" s="62"/>
      <c r="AL271" s="62"/>
      <c r="AM271" s="62"/>
      <c r="AN271" s="62"/>
      <c r="AO271" s="62"/>
      <c r="AP271" s="62"/>
      <c r="AQ271" s="62"/>
      <c r="AR271" s="62"/>
      <c r="AS271" s="62"/>
      <c r="AT271" s="62"/>
      <c r="AU271" s="62"/>
      <c r="AV271" s="62"/>
      <c r="AW271" s="62"/>
      <c r="AX271" s="62"/>
      <c r="AY271" s="62"/>
      <c r="AZ271" s="62"/>
      <c r="BA271" s="63">
        <f t="shared" si="13"/>
        <v>586.6</v>
      </c>
      <c r="BB271" s="65">
        <f t="shared" si="14"/>
        <v>586.6</v>
      </c>
      <c r="BC271" s="64" t="str">
        <f t="shared" si="15"/>
        <v>INR  Five Hundred &amp; Eighty Six  and Paise Sixty Only</v>
      </c>
      <c r="IA271" s="22">
        <v>18.04</v>
      </c>
      <c r="IB271" s="42" t="s">
        <v>283</v>
      </c>
      <c r="ID271" s="22">
        <v>20</v>
      </c>
      <c r="IE271" s="23" t="s">
        <v>293</v>
      </c>
      <c r="IF271" s="23"/>
      <c r="IG271" s="23"/>
      <c r="IH271" s="23"/>
      <c r="II271" s="23"/>
    </row>
    <row r="272" spans="1:243" s="22" customFormat="1" ht="48" customHeight="1">
      <c r="A272" s="37">
        <v>18.05</v>
      </c>
      <c r="B272" s="38" t="s">
        <v>284</v>
      </c>
      <c r="C272" s="40"/>
      <c r="D272" s="40">
        <v>2</v>
      </c>
      <c r="E272" s="41" t="s">
        <v>293</v>
      </c>
      <c r="F272" s="40">
        <v>504.44</v>
      </c>
      <c r="G272" s="47"/>
      <c r="H272" s="47"/>
      <c r="I272" s="48" t="s">
        <v>33</v>
      </c>
      <c r="J272" s="49">
        <f t="shared" si="12"/>
        <v>1</v>
      </c>
      <c r="K272" s="47" t="s">
        <v>34</v>
      </c>
      <c r="L272" s="47" t="s">
        <v>4</v>
      </c>
      <c r="M272" s="50"/>
      <c r="N272" s="61"/>
      <c r="O272" s="61"/>
      <c r="P272" s="62"/>
      <c r="Q272" s="61"/>
      <c r="R272" s="61"/>
      <c r="S272" s="62"/>
      <c r="T272" s="62"/>
      <c r="U272" s="62"/>
      <c r="V272" s="62"/>
      <c r="W272" s="62"/>
      <c r="X272" s="62"/>
      <c r="Y272" s="62"/>
      <c r="Z272" s="62"/>
      <c r="AA272" s="62"/>
      <c r="AB272" s="62"/>
      <c r="AC272" s="62"/>
      <c r="AD272" s="62"/>
      <c r="AE272" s="62"/>
      <c r="AF272" s="62"/>
      <c r="AG272" s="62"/>
      <c r="AH272" s="62"/>
      <c r="AI272" s="62"/>
      <c r="AJ272" s="62"/>
      <c r="AK272" s="62"/>
      <c r="AL272" s="62"/>
      <c r="AM272" s="62"/>
      <c r="AN272" s="62"/>
      <c r="AO272" s="62"/>
      <c r="AP272" s="62"/>
      <c r="AQ272" s="62"/>
      <c r="AR272" s="62"/>
      <c r="AS272" s="62"/>
      <c r="AT272" s="62"/>
      <c r="AU272" s="62"/>
      <c r="AV272" s="62"/>
      <c r="AW272" s="62"/>
      <c r="AX272" s="62"/>
      <c r="AY272" s="62"/>
      <c r="AZ272" s="62"/>
      <c r="BA272" s="63">
        <f t="shared" si="13"/>
        <v>1008.88</v>
      </c>
      <c r="BB272" s="65">
        <f t="shared" si="14"/>
        <v>1008.88</v>
      </c>
      <c r="BC272" s="64" t="str">
        <f t="shared" si="15"/>
        <v>INR  One Thousand  &amp;Eight  and Paise Eighty Eight Only</v>
      </c>
      <c r="IA272" s="22">
        <v>18.05</v>
      </c>
      <c r="IB272" s="42" t="s">
        <v>284</v>
      </c>
      <c r="ID272" s="22">
        <v>2</v>
      </c>
      <c r="IE272" s="23" t="s">
        <v>293</v>
      </c>
      <c r="IF272" s="23"/>
      <c r="IG272" s="23"/>
      <c r="IH272" s="23"/>
      <c r="II272" s="23"/>
    </row>
    <row r="273" spans="1:243" s="22" customFormat="1" ht="33.75" customHeight="1">
      <c r="A273" s="37">
        <v>18.06</v>
      </c>
      <c r="B273" s="38" t="s">
        <v>285</v>
      </c>
      <c r="C273" s="40"/>
      <c r="D273" s="40">
        <v>2</v>
      </c>
      <c r="E273" s="41" t="s">
        <v>293</v>
      </c>
      <c r="F273" s="40">
        <v>1629.46</v>
      </c>
      <c r="G273" s="47"/>
      <c r="H273" s="47"/>
      <c r="I273" s="48" t="s">
        <v>33</v>
      </c>
      <c r="J273" s="49">
        <f t="shared" si="12"/>
        <v>1</v>
      </c>
      <c r="K273" s="47" t="s">
        <v>34</v>
      </c>
      <c r="L273" s="47" t="s">
        <v>4</v>
      </c>
      <c r="M273" s="50"/>
      <c r="N273" s="61"/>
      <c r="O273" s="61"/>
      <c r="P273" s="62"/>
      <c r="Q273" s="61"/>
      <c r="R273" s="61"/>
      <c r="S273" s="62"/>
      <c r="T273" s="62"/>
      <c r="U273" s="62"/>
      <c r="V273" s="62"/>
      <c r="W273" s="62"/>
      <c r="X273" s="62"/>
      <c r="Y273" s="62"/>
      <c r="Z273" s="62"/>
      <c r="AA273" s="62"/>
      <c r="AB273" s="62"/>
      <c r="AC273" s="62"/>
      <c r="AD273" s="62"/>
      <c r="AE273" s="62"/>
      <c r="AF273" s="62"/>
      <c r="AG273" s="62"/>
      <c r="AH273" s="62"/>
      <c r="AI273" s="62"/>
      <c r="AJ273" s="62"/>
      <c r="AK273" s="62"/>
      <c r="AL273" s="62"/>
      <c r="AM273" s="62"/>
      <c r="AN273" s="62"/>
      <c r="AO273" s="62"/>
      <c r="AP273" s="62"/>
      <c r="AQ273" s="62"/>
      <c r="AR273" s="62"/>
      <c r="AS273" s="62"/>
      <c r="AT273" s="62"/>
      <c r="AU273" s="62"/>
      <c r="AV273" s="62"/>
      <c r="AW273" s="62"/>
      <c r="AX273" s="62"/>
      <c r="AY273" s="62"/>
      <c r="AZ273" s="62"/>
      <c r="BA273" s="63">
        <f t="shared" si="13"/>
        <v>3258.92</v>
      </c>
      <c r="BB273" s="65">
        <f t="shared" si="14"/>
        <v>3258.92</v>
      </c>
      <c r="BC273" s="64" t="str">
        <f t="shared" si="15"/>
        <v>INR  Three Thousand Two Hundred &amp; Fifty Eight  and Paise Ninety Two Only</v>
      </c>
      <c r="IA273" s="22">
        <v>18.06</v>
      </c>
      <c r="IB273" s="42" t="s">
        <v>285</v>
      </c>
      <c r="ID273" s="22">
        <v>2</v>
      </c>
      <c r="IE273" s="23" t="s">
        <v>293</v>
      </c>
      <c r="IF273" s="23"/>
      <c r="IG273" s="23"/>
      <c r="IH273" s="23"/>
      <c r="II273" s="23"/>
    </row>
    <row r="274" spans="1:243" s="22" customFormat="1" ht="409.5">
      <c r="A274" s="37">
        <v>18.07</v>
      </c>
      <c r="B274" s="38" t="s">
        <v>286</v>
      </c>
      <c r="C274" s="40"/>
      <c r="D274" s="40">
        <v>1</v>
      </c>
      <c r="E274" s="41" t="s">
        <v>293</v>
      </c>
      <c r="F274" s="40">
        <v>130289.99</v>
      </c>
      <c r="G274" s="47"/>
      <c r="H274" s="47"/>
      <c r="I274" s="48" t="s">
        <v>33</v>
      </c>
      <c r="J274" s="49">
        <f t="shared" si="12"/>
        <v>1</v>
      </c>
      <c r="K274" s="47" t="s">
        <v>34</v>
      </c>
      <c r="L274" s="47" t="s">
        <v>4</v>
      </c>
      <c r="M274" s="50"/>
      <c r="N274" s="61"/>
      <c r="O274" s="61"/>
      <c r="P274" s="62"/>
      <c r="Q274" s="61"/>
      <c r="R274" s="61"/>
      <c r="S274" s="62"/>
      <c r="T274" s="62"/>
      <c r="U274" s="62"/>
      <c r="V274" s="62"/>
      <c r="W274" s="62"/>
      <c r="X274" s="62"/>
      <c r="Y274" s="62"/>
      <c r="Z274" s="62"/>
      <c r="AA274" s="62"/>
      <c r="AB274" s="62"/>
      <c r="AC274" s="62"/>
      <c r="AD274" s="62"/>
      <c r="AE274" s="62"/>
      <c r="AF274" s="62"/>
      <c r="AG274" s="62"/>
      <c r="AH274" s="62"/>
      <c r="AI274" s="62"/>
      <c r="AJ274" s="62"/>
      <c r="AK274" s="62"/>
      <c r="AL274" s="62"/>
      <c r="AM274" s="62"/>
      <c r="AN274" s="62"/>
      <c r="AO274" s="62"/>
      <c r="AP274" s="62"/>
      <c r="AQ274" s="62"/>
      <c r="AR274" s="62"/>
      <c r="AS274" s="62"/>
      <c r="AT274" s="62"/>
      <c r="AU274" s="62"/>
      <c r="AV274" s="62"/>
      <c r="AW274" s="62"/>
      <c r="AX274" s="62"/>
      <c r="AY274" s="62"/>
      <c r="AZ274" s="62"/>
      <c r="BA274" s="63">
        <f t="shared" si="13"/>
        <v>130289.99</v>
      </c>
      <c r="BB274" s="65">
        <f t="shared" si="14"/>
        <v>130289.99</v>
      </c>
      <c r="BC274" s="64" t="str">
        <f t="shared" si="15"/>
        <v>INR  One Lakh Thirty Thousand Two Hundred &amp; Eighty Nine  and Paise Ninety Nine Only</v>
      </c>
      <c r="IA274" s="22">
        <v>18.07</v>
      </c>
      <c r="IB274" s="42" t="s">
        <v>286</v>
      </c>
      <c r="ID274" s="22">
        <v>1</v>
      </c>
      <c r="IE274" s="23" t="s">
        <v>293</v>
      </c>
      <c r="IF274" s="23"/>
      <c r="IG274" s="23"/>
      <c r="IH274" s="23"/>
      <c r="II274" s="23"/>
    </row>
    <row r="275" spans="1:55" ht="57">
      <c r="A275" s="56" t="s">
        <v>35</v>
      </c>
      <c r="B275" s="57"/>
      <c r="C275" s="58"/>
      <c r="D275" s="43"/>
      <c r="E275" s="43"/>
      <c r="F275" s="43"/>
      <c r="G275" s="43"/>
      <c r="H275" s="59"/>
      <c r="I275" s="59"/>
      <c r="J275" s="59"/>
      <c r="K275" s="59"/>
      <c r="L275" s="60"/>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54">
        <f>SUM(BA13:BA274)</f>
        <v>1708829.86</v>
      </c>
      <c r="BB275" s="55">
        <f>SUM(BB13:BB274)</f>
        <v>1708829.86</v>
      </c>
      <c r="BC275" s="51" t="str">
        <f>SpellNumber($E$2,BB275)</f>
        <v>INR  Seventeen Lakh Eight Thousand Eight Hundred &amp; Twenty Nine  and Paise Eighty Six Only</v>
      </c>
    </row>
    <row r="276" spans="1:55" ht="46.5" customHeight="1">
      <c r="A276" s="25" t="s">
        <v>36</v>
      </c>
      <c r="B276" s="26"/>
      <c r="C276" s="27"/>
      <c r="D276" s="28"/>
      <c r="E276" s="44" t="s">
        <v>45</v>
      </c>
      <c r="F276" s="45"/>
      <c r="G276" s="29"/>
      <c r="H276" s="30"/>
      <c r="I276" s="30"/>
      <c r="J276" s="30"/>
      <c r="K276" s="31"/>
      <c r="L276" s="32"/>
      <c r="M276" s="33"/>
      <c r="N276" s="34"/>
      <c r="O276" s="22"/>
      <c r="P276" s="22"/>
      <c r="Q276" s="22"/>
      <c r="R276" s="22"/>
      <c r="S276" s="22"/>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5">
        <f>IF(ISBLANK(F276),0,IF(E276="Excess (+)",ROUND(BA275+(BA275*F276),2),IF(E276="Less (-)",ROUND(BA275+(BA275*F276*(-1)),2),IF(E276="At Par",BA275,0))))</f>
        <v>0</v>
      </c>
      <c r="BB276" s="36">
        <f>ROUND(BA276,0)</f>
        <v>0</v>
      </c>
      <c r="BC276" s="21" t="str">
        <f>SpellNumber($E$2,BB276)</f>
        <v>INR Zero Only</v>
      </c>
    </row>
    <row r="277" spans="1:55" ht="45.75" customHeight="1">
      <c r="A277" s="24" t="s">
        <v>37</v>
      </c>
      <c r="B277" s="24"/>
      <c r="C277" s="69" t="str">
        <f>SpellNumber($E$2,BB276)</f>
        <v>INR Zero Only</v>
      </c>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c r="AO277" s="69"/>
      <c r="AP277" s="69"/>
      <c r="AQ277" s="69"/>
      <c r="AR277" s="69"/>
      <c r="AS277" s="69"/>
      <c r="AT277" s="69"/>
      <c r="AU277" s="69"/>
      <c r="AV277" s="69"/>
      <c r="AW277" s="69"/>
      <c r="AX277" s="69"/>
      <c r="AY277" s="69"/>
      <c r="AZ277" s="69"/>
      <c r="BA277" s="69"/>
      <c r="BB277" s="69"/>
      <c r="BC277" s="69"/>
    </row>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2"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5" ht="15"/>
    <row r="1216" ht="15"/>
    <row r="1218" ht="15"/>
    <row r="1219" ht="15"/>
    <row r="1221" ht="15"/>
    <row r="1222" ht="15"/>
    <row r="1223" ht="15"/>
    <row r="1226" ht="15"/>
    <row r="1227" ht="15"/>
    <row r="1228" ht="15"/>
    <row r="1229" ht="15"/>
    <row r="1231" ht="15"/>
    <row r="1232" ht="15"/>
    <row r="1233" ht="15"/>
    <row r="1234" ht="15"/>
    <row r="1235" ht="15"/>
    <row r="1236" ht="15"/>
    <row r="1238" ht="15"/>
    <row r="1240" ht="15"/>
    <row r="1243" ht="15"/>
    <row r="1245" ht="15"/>
    <row r="1246" ht="15"/>
    <row r="1247" ht="15"/>
    <row r="1248" ht="15"/>
    <row r="1249"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8" ht="15"/>
    <row r="1290" ht="15"/>
    <row r="1292" ht="15"/>
    <row r="1294" ht="15"/>
    <row r="1296" ht="15"/>
    <row r="1297" ht="15"/>
  </sheetData>
  <sheetProtection/>
  <mergeCells count="127">
    <mergeCell ref="C277:BC277"/>
    <mergeCell ref="A1:L1"/>
    <mergeCell ref="A4:BC4"/>
    <mergeCell ref="A5:BC5"/>
    <mergeCell ref="A6:BC6"/>
    <mergeCell ref="A7:BC7"/>
    <mergeCell ref="A9:BC9"/>
    <mergeCell ref="D13:BC13"/>
    <mergeCell ref="B8:BC8"/>
    <mergeCell ref="D267:BC267"/>
    <mergeCell ref="D257:BC257"/>
    <mergeCell ref="D259:BC259"/>
    <mergeCell ref="D261:BC261"/>
    <mergeCell ref="D262:BC262"/>
    <mergeCell ref="D264:BC264"/>
    <mergeCell ref="D265:BC265"/>
    <mergeCell ref="D246:BC246"/>
    <mergeCell ref="D248:BC248"/>
    <mergeCell ref="D251:BC251"/>
    <mergeCell ref="D252:BC252"/>
    <mergeCell ref="D254:BC254"/>
    <mergeCell ref="D256:BC256"/>
    <mergeCell ref="D227:BC227"/>
    <mergeCell ref="D232:BC232"/>
    <mergeCell ref="D237:BC237"/>
    <mergeCell ref="D239:BC239"/>
    <mergeCell ref="D241:BC241"/>
    <mergeCell ref="D243:BC243"/>
    <mergeCell ref="D211:BC211"/>
    <mergeCell ref="D215:BC215"/>
    <mergeCell ref="D217:BC217"/>
    <mergeCell ref="D218:BC218"/>
    <mergeCell ref="D220:BC220"/>
    <mergeCell ref="D222:BC222"/>
    <mergeCell ref="D213:BC213"/>
    <mergeCell ref="D196:BC196"/>
    <mergeCell ref="D198:BC198"/>
    <mergeCell ref="D199:BC199"/>
    <mergeCell ref="D202:BC202"/>
    <mergeCell ref="D204:BC204"/>
    <mergeCell ref="D209:BC209"/>
    <mergeCell ref="D187:BC187"/>
    <mergeCell ref="D188:BC188"/>
    <mergeCell ref="D190:BC190"/>
    <mergeCell ref="D191:BC191"/>
    <mergeCell ref="D193:BC193"/>
    <mergeCell ref="D195:BC195"/>
    <mergeCell ref="D174:BC174"/>
    <mergeCell ref="D175:BC175"/>
    <mergeCell ref="D181:BC181"/>
    <mergeCell ref="D182:BC182"/>
    <mergeCell ref="D184:BC184"/>
    <mergeCell ref="D185:BC185"/>
    <mergeCell ref="D161:BC161"/>
    <mergeCell ref="D163:BC163"/>
    <mergeCell ref="D167:BC167"/>
    <mergeCell ref="D168:BC168"/>
    <mergeCell ref="D170:BC170"/>
    <mergeCell ref="D172:BC172"/>
    <mergeCell ref="D145:BC145"/>
    <mergeCell ref="D147:BC147"/>
    <mergeCell ref="D148:BC148"/>
    <mergeCell ref="D150:BC150"/>
    <mergeCell ref="D153:BC153"/>
    <mergeCell ref="D159:BC159"/>
    <mergeCell ref="D155:BC155"/>
    <mergeCell ref="D133:BC133"/>
    <mergeCell ref="D135:BC135"/>
    <mergeCell ref="D137:BC137"/>
    <mergeCell ref="D140:BC140"/>
    <mergeCell ref="D143:BC143"/>
    <mergeCell ref="D68:BC68"/>
    <mergeCell ref="D122:BC122"/>
    <mergeCell ref="D123:BC123"/>
    <mergeCell ref="D125:BC125"/>
    <mergeCell ref="D127:BC127"/>
    <mergeCell ref="D129:BC129"/>
    <mergeCell ref="D131:BC131"/>
    <mergeCell ref="D107:BC107"/>
    <mergeCell ref="D109:BC109"/>
    <mergeCell ref="D113:BC113"/>
    <mergeCell ref="D114:BC114"/>
    <mergeCell ref="D117:BC117"/>
    <mergeCell ref="D120:BC120"/>
    <mergeCell ref="D95:BC95"/>
    <mergeCell ref="D97:BC97"/>
    <mergeCell ref="D99:BC99"/>
    <mergeCell ref="D100:BC100"/>
    <mergeCell ref="D102:BC102"/>
    <mergeCell ref="D104:BC104"/>
    <mergeCell ref="D85:BC85"/>
    <mergeCell ref="D86:BC86"/>
    <mergeCell ref="D87:BC87"/>
    <mergeCell ref="D89:BC89"/>
    <mergeCell ref="D91:BC91"/>
    <mergeCell ref="D93:BC93"/>
    <mergeCell ref="D70:BC70"/>
    <mergeCell ref="D72:BC72"/>
    <mergeCell ref="D76:BC76"/>
    <mergeCell ref="D79:BC79"/>
    <mergeCell ref="D81:BC81"/>
    <mergeCell ref="D83:BC83"/>
    <mergeCell ref="D57:BC57"/>
    <mergeCell ref="D58:BC58"/>
    <mergeCell ref="D60:BC60"/>
    <mergeCell ref="D61:BC61"/>
    <mergeCell ref="D64:BC64"/>
    <mergeCell ref="D66:BC66"/>
    <mergeCell ref="D44:BC44"/>
    <mergeCell ref="D46:BC46"/>
    <mergeCell ref="D49:BC49"/>
    <mergeCell ref="D50:BC50"/>
    <mergeCell ref="D51:BC51"/>
    <mergeCell ref="D53:BC53"/>
    <mergeCell ref="D26:BC26"/>
    <mergeCell ref="D27:BC27"/>
    <mergeCell ref="D30:BC30"/>
    <mergeCell ref="D36:BC36"/>
    <mergeCell ref="D41:BC41"/>
    <mergeCell ref="D42:BC42"/>
    <mergeCell ref="D38:BC38"/>
    <mergeCell ref="D14:BC14"/>
    <mergeCell ref="D16:BC16"/>
    <mergeCell ref="D17:BC17"/>
    <mergeCell ref="D20:BC20"/>
    <mergeCell ref="D21:BC21"/>
    <mergeCell ref="D23:BC23"/>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76">
      <formula1>IF(E276="Select",-1,IF(E276="At Par",0,0))</formula1>
      <formula2>IF(E276="Select",-1,IF(E276="At Par",0,0.99))</formula2>
    </dataValidation>
    <dataValidation type="list" allowBlank="1" showErrorMessage="1" sqref="E27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6">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76">
      <formula1>0</formula1>
      <formula2>IF(#REF!&lt;&gt;"Select",99.9,0)</formula2>
    </dataValidation>
    <dataValidation allowBlank="1" showInputMessage="1" showErrorMessage="1" promptTitle="Units" prompt="Please enter Units in text" sqref="D15:E15 D18:E19 D22:E22 D24:E25 D28:E29 D31:E35 D268:E274 D43:E43 D45:E45 D47:E48 D52:E52 D54:E56 D59:E59 D62:E63 D65:E65 D39:E40 D71:E71 D73:E75 D77:E78 D80:E80 D82:E82 D84:E84 D88:E88 D90:E90 D92:E92 D94:E94 D96:E96 D98:E98 D101:E101 D103:E103 D105:E106 D108:E108 D110:E112 D115:E116 D118:E119 D121:E121 D124:E124 D126:E126 D128:E128 D130:E130 D132:E132 D134:E134 D136:E136 D138:E139 D141:E142 D144:E144 D146:E146 D149:E149 D151:E152 D69:E69 D160:E160 D162:E162 D164:E166 D169:E169 D171:E171 D173:E173 D176:E180 D183:E183 D186:E186 D189:E189 D192:E192 D194:E194 D197:E197 D200:E201 D203:E203 D205:E208 D210:E210 D156:E158 D216:E216 D219:E219 D221:E221 D223:E226 D228:E231 D233:E236 D238:E238 D240:E240 D242:E242 D244:E245 D247:E247 D249:E250 D253:E253 D255:E255 D258:E258 D260:E260 D263:E263 D266:E266 D37:E37 D67:E67 D154:E154 D212:E212 D214:E214">
      <formula1>0</formula1>
      <formula2>0</formula2>
    </dataValidation>
    <dataValidation type="decimal" allowBlank="1" showInputMessage="1" showErrorMessage="1" promptTitle="Quantity" prompt="Please enter the Quantity for this item. " errorTitle="Invalid Entry" error="Only Numeric Values are allowed. " sqref="F15 F18:F19 F22 F24:F25 F28:F29 F31:F35 F268:F274 F43 F45 F47:F48 F52 F54:F56 F59 F62:F63 F65 F39:F40 F71 F73:F75 F77:F78 F80 F82 F84 F88 F90 F92 F94 F96 F98 F101 F103 F105:F106 F108 F110:F112 F115:F116 F118:F119 F121 F124 F126 F128 F130 F132 F134 F136 F138:F139 F141:F142 F144 F146 F149 F151:F152 F69 F160 F162 F164:F166 F169 F171 F173 F176:F180 F183 F186 F189 F192 F194 F197 F200:F201 F203 F205:F208 F210 F156:F158 F216 F219 F221 F223:F226 F228:F231 F233:F236 F238 F240 F242 F244:F245 F247 F249:F250 F253 F255 F258 F260 F263 F266 F37 F67 F154 F212 F214">
      <formula1>0</formula1>
      <formula2>999999999999999</formula2>
    </dataValidation>
    <dataValidation type="list" allowBlank="1" showErrorMessage="1" sqref="D13:D14 K15 D16:D17 K18:K19 D20:D21 K22 D23 K24:K25 D26:D27 K28:K29 D30 K31:K35 D36 D267 D41:D42 K43 D44 K45 D46 K47:K48 D49:D51 K52 D53 K54:K56 D57:D58 K59 D60:D61 K62:K63 D64 K65 D66 D38 D70 K71 D72 K73:K75 D76 K77:K78 D79 K80 D81 K82 D83 K84 D85:D87 K88 D89 K90 D91 K92 D93 K94 D95 K96 D97 K98 D99:D100 K101 D102 K103 D104 K105:K106 D107 K108 D109 K110:K112 D113:D114 K115:K116 D117 K118:K119 D120 K121 D122:D123 K124 D125 K126 D127 K128 D129 K130 D131 K132 D133 K134 D135 K136 D137 K138:K139 D140 K141:K142 D143 K144 D145 K146 D147:D148 K149 D150 K151:K152 D153 D68">
      <formula1>"Partial Conversion,Full Conversion"</formula1>
      <formula2>0</formula2>
    </dataValidation>
    <dataValidation type="list" allowBlank="1" showErrorMessage="1" sqref="D159 K160 D161 K162 D163 K164:K166 D167:D168 K169 D170 K171 D172 K173 D174:D175 K176:K180 D181:D182 K183 D184:D185 K186 D187:D188 K189 D190:D191 K192 D193 K194 D195:D196 K197 D198:D199 K200:K201 D202 K203 D204 K205:K208 D209 K210 D211 D155 D215 K216 D217:D218 K219 D220 K221 D222 K223:K226 D227 K228:K231 D232 K233:K236 D237 K238 D239 K240 D241 K242 D243 K244:K245 D246 K247 D248 K249:K250 D251:D252 K253 D254 K255 D256:D257 K258 D259 K260 D261:D262 K263 D264:D265 K266 K268:K274 K37 K39:K40 K67 K69 K154 K156:K158 K212 K214 D213">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2:H22 G24:H25 G28:H29 G31:H35 G268:H274 G43:H43 G45:H45 G47:H48 G52:H52 G54:H56 G59:H59 G62:H63 G65:H65 G39:H40 G71:H71 G73:H75 G77:H78 G80:H80 G82:H82 G84:H84 G88:H88 G90:H90 G92:H92 G94:H94 G96:H96 G98:H98 G101:H101 G103:H103 G105:H106 G108:H108 G110:H112 G115:H116 G118:H119 G121:H121 G124:H124 G126:H126 G128:H128 G130:H130 G132:H132 G134:H134 G136:H136 G138:H139 G141:H142 G144:H144 G146:H146 G149:H149 G151:H152 G69:H69 G160:H160 G162:H162 G164:H166 G169:H169 G171:H171 G173:H173 G176:H180 G183:H183 G186:H186 G189:H189 G192:H192 G194:H194 G197:H197 G200:H201 G203:H203 G205:H208 G210:H210 G156:H158 G216:H216 G219:H219 G221:H221 G223:H226 G228:H231 G233:H236 G238:H238 G240:H240 G242:H242 G244:H245 G247:H247 G249:H250 G253:H253 G255:H255 G258:H258 G260:H260 G263:H263 G266:H266 G37:H37 G67:H67 G154:H154 G212:H212 G214:H214">
      <formula1>0</formula1>
      <formula2>999999999999999</formula2>
    </dataValidation>
    <dataValidation allowBlank="1" showInputMessage="1" showErrorMessage="1" promptTitle="Addition / Deduction" prompt="Please Choose the correct One" sqref="J15 J18:J19 J22 J24:J25 J28:J29 J31:J35 J268:J274 J43 J45 J47:J48 J52 J54:J56 J59 J62:J63 J65 J39:J40 J71 J73:J75 J77:J78 J80 J82 J84 J88 J90 J92 J94 J96 J98 J101 J103 J105:J106 J108 J110:J112 J115:J116 J118:J119 J121 J124 J126 J128 J130 J132 J134 J136 J138:J139 J141:J142 J144 J146 J149 J151:J152 J69 J160 J162 J164:J166 J169 J171 J173 J176:J180 J183 J186 J189 J192 J194 J197 J200:J201 J203 J205:J208 J210 J156:J158 J216 J219 J221 J223:J226 J228:J231 J233:J236 J238 J240 J242 J244:J245 J247 J249:J250 J253 J255 J258 J260 J263 J266 J37 J67 J154 J212 J214">
      <formula1>0</formula1>
      <formula2>0</formula2>
    </dataValidation>
    <dataValidation type="list" showErrorMessage="1" sqref="I15 I18:I19 I22 I24:I25 I28:I29 I31:I35 I268:I274 I43 I45 I47:I48 I52 I54:I56 I59 I62:I63 I65 I39:I40 I71 I73:I75 I77:I78 I80 I82 I84 I88 I90 I92 I94 I96 I98 I101 I103 I105:I106 I108 I110:I112 I115:I116 I118:I119 I121 I124 I126 I128 I130 I132 I134 I136 I138:I139 I141:I142 I144 I146 I149 I151:I152 I69 I160 I162 I164:I166 I169 I171 I173 I176:I180 I183 I186 I189 I192 I194 I197 I200:I201 I203 I205:I208 I210 I156:I158 I216 I219 I221 I223:I226 I228:I231 I233:I236 I238 I240 I242 I244:I245 I247 I249:I250 I253 I255 I258 I260 I263 I266 I37 I67 I154 I212 I2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2:O22 N24:O25 N28:O29 N31:O35 N268:O274 N43:O43 N45:O45 N47:O48 N52:O52 N54:O56 N59:O59 N62:O63 N65:O65 N39:O40 N71:O71 N73:O75 N77:O78 N80:O80 N82:O82 N84:O84 N88:O88 N90:O90 N92:O92 N94:O94 N96:O96 N98:O98 N101:O101 N103:O103 N105:O106 N108:O108 N110:O112 N115:O116 N118:O119 N121:O121 N124:O124 N126:O126 N128:O128 N130:O130 N132:O132 N134:O134 N136:O136 N138:O139 N141:O142 N144:O144 N146:O146 N149:O149 N151:O152 N69:O69 N160:O160 N162:O162 N164:O166 N169:O169 N171:O171 N173:O173 N176:O180 N183:O183 N186:O186 N189:O189 N192:O192 N194:O194 N197:O197 N200:O201 N203:O203 N205:O208 N210:O210 N156:O158 N216:O216 N219:O219 N221:O221 N223:O226 N228:O231 N233:O236 N238:O238 N240:O240 N242:O242 N244:O245 N247:O247 N249:O250 N253:O253 N255:O255 N258:O258 N260:O260 N263:O263 N266:O266 N37:O37 N67:O67 N154:O154 N212:O212 N214:O2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2 R24:R25 R28:R29 R31:R35 R268:R274 R43 R45 R47:R48 R52 R54:R56 R59 R62:R63 R65 R39:R40 R71 R73:R75 R77:R78 R80 R82 R84 R88 R90 R92 R94 R96 R98 R101 R103 R105:R106 R108 R110:R112 R115:R116 R118:R119 R121 R124 R126 R128 R130 R132 R134 R136 R138:R139 R141:R142 R144 R146 R149 R151:R152 R69 R160 R162 R164:R166 R169 R171 R173 R176:R180 R183 R186 R189 R192 R194 R197 R200:R201 R203 R205:R208 R210 R156:R158 R216 R219 R221 R223:R226 R228:R231 R233:R236 R238 R240 R242 R244:R245 R247 R249:R250 R253 R255 R258 R260 R263 R266 R37 R67 R154 R212 R2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2 Q24:Q25 Q28:Q29 Q31:Q35 Q268:Q274 Q43 Q45 Q47:Q48 Q52 Q54:Q56 Q59 Q62:Q63 Q65 Q39:Q40 Q71 Q73:Q75 Q77:Q78 Q80 Q82 Q84 Q88 Q90 Q92 Q94 Q96 Q98 Q101 Q103 Q105:Q106 Q108 Q110:Q112 Q115:Q116 Q118:Q119 Q121 Q124 Q126 Q128 Q130 Q132 Q134 Q136 Q138:Q139 Q141:Q142 Q144 Q146 Q149 Q151:Q152 Q69 Q160 Q162 Q164:Q166 Q169 Q171 Q173 Q176:Q180 Q183 Q186 Q189 Q192 Q194 Q197 Q200:Q201 Q203 Q205:Q208 Q210 Q156:Q158 Q216 Q219 Q221 Q223:Q226 Q228:Q231 Q233:Q236 Q238 Q240 Q242 Q244:Q245 Q247 Q249:Q250 Q253 Q255 Q258 Q260 Q263 Q266 Q37 Q67 Q154 Q212 Q2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2 M24:M25 M28:M29 M31:M35 M268:M274 M43 M45 M47:M48 M52 M54:M56 M59 M62:M63 M65 M39:M40 M71 M73:M75 M77:M78 M80 M82 M84 M88 M90 M92 M94 M96 M98 M101 M103 M105:M106 M108 M110:M112 M115:M116 M118:M119 M121 M124 M126 M128 M130 M132 M134 M136 M138:M139 M141:M142 M144 M146 M149 M151:M152 M69 M160 M162 M164:M166 M169 M171 M173 M176:M180 M183 M186 M189 M192 M194 M197 M200:M201 M203 M205:M208 M210 M156:M158 M216 M219 M221 M223:M226 M228:M231 M233:M236 M238 M240 M242 M244:M245 M247 M249:M250 M253 M255 M258 M260 M263 M266 M37 M67 M154 M212 M214">
      <formula1>0</formula1>
      <formula2>999999999999999</formula2>
    </dataValidation>
    <dataValidation type="list" allowBlank="1" showInputMessage="1" showErrorMessage="1" sqref="L269 L270 L271 L27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formula1>"INR"</formula1>
    </dataValidation>
    <dataValidation type="list" allowBlank="1" showInputMessage="1" showErrorMessage="1" sqref="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74 L27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74">
      <formula1>0</formula1>
      <formula2>0</formula2>
    </dataValidation>
    <dataValidation type="decimal" allowBlank="1" showErrorMessage="1" errorTitle="Invalid Entry" error="Only Numeric Values are allowed. " sqref="A13:A274">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5" t="s">
        <v>38</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2019-03-01T13:08:24Z</cp:lastPrinted>
  <dcterms:created xsi:type="dcterms:W3CDTF">2009-01-30T06:42:42Z</dcterms:created>
  <dcterms:modified xsi:type="dcterms:W3CDTF">2020-01-07T04:35:40Z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