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<sst xmlns="http://schemas.openxmlformats.org/spreadsheetml/2006/main" count="942" uniqueCount="216">
  <si>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</si>
  <si>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</si>
  <si>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</si>
  <si>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</si>
  <si>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</si>
  <si>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</si>
  <si>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</si>
  <si>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</si>
  <si>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</si>
  <si>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</si>
  <si>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</si>
  <si>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</si>
  <si>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</si>
  <si>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</si>
  <si>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</si>
  <si>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</si>
  <si>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</si>
  <si>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</si>
  <si>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</si>
  <si>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</si>
  <si>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</si>
  <si>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</si>
  <si>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</si>
  <si>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</si>
  <si>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</si>
  <si>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</si>
  <si>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</si>
  <si>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</si>
  <si>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</si>
  <si>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</si>
  <si>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</si>
  <si>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</si>
  <si>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</si>
  <si>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</si>
  <si>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</si>
  <si>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</si>
  <si>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</si>
  <si>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</si>
  <si>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</si>
  <si>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</si>
  <si>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</si>
  <si>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</si>
  <si>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</si>
  <si>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</si>
  <si>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</si>
  <si>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</si>
  <si>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</si>
  <si>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</si>
  <si>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</si>
  <si>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t>each</t>
  </si>
  <si>
    <t>FLOORING</t>
  </si>
  <si>
    <t>FINISHING</t>
  </si>
  <si>
    <t>1:6 (1 cement: 6 coarse sand)</t>
  </si>
  <si>
    <t>Painting with synthetic enamel paint of approved brand and manufacture of required colour to give an even shade :</t>
  </si>
  <si>
    <t>One or more coats on old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</si>
  <si>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</si>
  <si>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</si>
  <si>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12 mm cement plaster of mix :</t>
  </si>
  <si>
    <r>
      <t xml:space="preserve">TEXT </t>
    </r>
    <r>
      <rPr>
        <b/>
        <sz val="11"/>
        <color indexed="10"/>
        <rFont val="Arial"/>
        <family val="2"/>
      </rPr>
      <t>#</t>
    </r>
  </si>
  <si>
    <t>WOOD AND PVC WORK</t>
  </si>
  <si>
    <t>DISMANTLING AND DEMOLISHING</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</si>
  <si>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</si>
  <si>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</si>
  <si>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Each</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</si>
  <si>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</si>
  <si>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</si>
  <si>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</si>
  <si>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</si>
  <si>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</si>
  <si>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</si>
  <si>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</si>
  <si>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SANITARY INSTALLATIONS</t>
  </si>
  <si>
    <t>Providing and fixing CP Brass 32mm size Bottle Trap of approved quality &amp; make and as per the direction of Engineer-in-charge.</t>
  </si>
  <si>
    <t>WATER SUPPLY</t>
  </si>
  <si>
    <t>Providing and fixing G.I. pipes complete with G.I. fittings and clamps, i/c cutting and making good the walls etc. Internal work - Exposed on wall</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</si>
  <si>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</si>
  <si>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</si>
  <si>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</si>
  <si>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</si>
  <si>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</si>
  <si>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</si>
  <si>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</si>
  <si>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</si>
  <si>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</si>
  <si>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</si>
  <si>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</si>
  <si>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</si>
  <si>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WATER PROOFING</t>
  </si>
  <si>
    <t xml:space="preserve">Providing and fixing C.P brass swan neck pillar cock of L&amp;K or equivalent make.
</t>
  </si>
  <si>
    <t xml:space="preserve">P/F C.P. grating with or without hole for waste pipe for floor/ nahani trap 100 mm dia. weight not less than 100 grams.
</t>
  </si>
  <si>
    <t xml:space="preserve">Providing and fixing C.P brass pipe 32 mm for bottle trap.
</t>
  </si>
  <si>
    <t xml:space="preserve">Providing and fixing looking mirror of 5.5 mm thick superior glass of approved quality complete with 6 mm thick asbestos sheet and 12 mm thick of water type ply wood sheet ground 40 mm widex 12 mm thick 1st class teak wood beading frame of half round fixed to wooden cleats with C.P brass scerw and washer complete. teak wood beading finished with sprits polishing copmplete.
</t>
  </si>
  <si>
    <t xml:space="preserve">P/F C.P Brass flange.
</t>
  </si>
  <si>
    <t xml:space="preserve">Providing and fixing C.P.waste 32 mm dia for wash basin/Sink.
</t>
  </si>
  <si>
    <t>metre</t>
  </si>
  <si>
    <t>Sqm</t>
  </si>
  <si>
    <t>EARTH WORK</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</si>
  <si>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</si>
  <si>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</si>
  <si>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</si>
  <si>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CONCRETE WORK</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</si>
  <si>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</si>
  <si>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</si>
  <si>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edging 7cm wide 11.4 cm deep to plinth protection with common burnt clay F.P.S. (non modular) bricks of class designation 7.5 including grouting with cement mortar 1:4 (1 cement : 4 fine sand).</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</si>
  <si>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</si>
  <si>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</si>
  <si>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100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</si>
  <si>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</si>
  <si>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</si>
  <si>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</si>
  <si>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Demolishing cement concrete manually/ by mechanical means including disposal of material within 50 metres lead as per direction of Engineer - in - charge.</t>
  </si>
  <si>
    <t>Nominal concrete 1:3:6 or richer mix (i/c equivalent design mix)</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</si>
  <si>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</si>
  <si>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</si>
  <si>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</si>
  <si>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</si>
  <si>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</si>
  <si>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</si>
  <si>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</si>
  <si>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W.C. pan with ISI marked white solid plastic seat and lid</t>
  </si>
  <si>
    <t>Providing and fixing soil, waste and vent pipes :</t>
  </si>
  <si>
    <t>100 mm dia</t>
  </si>
  <si>
    <t>75 mm diameter :</t>
  </si>
  <si>
    <t>Providing and fixing bend of required degree with access door, insertion rubber washer 3 mm thick, bolts and nuts complete.</t>
  </si>
  <si>
    <t>Providing and fixing plain bend of required degree.</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</si>
  <si>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</si>
  <si>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</si>
  <si>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</si>
  <si>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</si>
  <si>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</si>
  <si>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25 mm dia nominal bore</t>
  </si>
  <si>
    <t>Providing and fixing uplasticised PVC connection pipe with brass unions :</t>
  </si>
  <si>
    <t>30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</si>
  <si>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</si>
  <si>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</si>
  <si>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</si>
  <si>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</si>
  <si>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32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</si>
  <si>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</si>
  <si>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</si>
  <si>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</si>
  <si>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</si>
  <si>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</si>
  <si>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</si>
  <si>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</si>
  <si>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</si>
  <si>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</si>
  <si>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</si>
  <si>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</si>
  <si>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 xml:space="preserve">Providing and fixing C.P coat pin hanger.
</t>
  </si>
  <si>
    <t xml:space="preserve">Dismantling of C.I pipe with fittings and clamps i/c disposal of unserviceable material up to 50 mtr. lead and upto 150 mm dia. pipe.
</t>
  </si>
  <si>
    <t xml:space="preserve">Dismantling of G.I pipe i/c stacking pipes with in 50 mtr. lead (Internal work).
15 mm to 40 mm dia.
</t>
  </si>
  <si>
    <t>Mtr</t>
  </si>
  <si>
    <t>Contract No:   26/C/D1/2019-20/03</t>
  </si>
  <si>
    <t>Name of Work: Renovation of guest room A102, B102,C102 and painting of GR-1 To GR-6 at hall-5</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</si>
  <si>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</si>
  <si>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</si>
  <si>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modular bricks of class designation 7.5 in foundation and plinth in:</t>
  </si>
  <si>
    <t>Cement Mortar 1:6 (1 cement : 6 coarse sand).</t>
  </si>
  <si>
    <t>Half brick masonry with common burnt clay F.P.S. (non modular) bricks of class designation 7.5 in foundations and plinth in :</t>
  </si>
  <si>
    <t>cement mortar 1:4 (1 cement : 4 coarse sand)</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</si>
  <si>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</si>
  <si>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</si>
  <si>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</si>
  <si>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Float glass panes</t>
  </si>
  <si>
    <t>4 mm thick glass pane (weight not less than 10kg/sqm).</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</si>
  <si>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</si>
  <si>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25 mm thick (for cupboard) including ISI marked nickel plated bright finished M.S. piano hinges with necessary screws</t>
  </si>
  <si>
    <t>Extra for cutting rebate in flush door shutters (Total area of the shutter to be measured).</t>
  </si>
  <si>
    <t>Providing and fixing chromium plated brass handles with necessary screws etc. complete:</t>
  </si>
  <si>
    <t>125 mm</t>
  </si>
  <si>
    <t>Providing and fixing aluminium sliding door bolts, ISI marked anodised (anodic coating not less than grade AC 10 as per IS : 1868), transparent or dyed to required colour or shade, with nuts and screws etc. complete :</t>
  </si>
  <si>
    <t>250x16 mm</t>
  </si>
  <si>
    <t>250x10 mm</t>
  </si>
  <si>
    <t>200x10 mm</t>
  </si>
  <si>
    <t>150x10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</si>
  <si>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</si>
  <si>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</si>
  <si>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magnetic catcher of approved quality in cupboard / ward robe shutters, including fixing with necessary screws etc. complete.</t>
  </si>
  <si>
    <t>Double strip (horizontal type)</t>
  </si>
  <si>
    <t>Extruded section profile size 42x50 mm</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</si>
  <si>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</si>
  <si>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</si>
  <si>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</si>
  <si>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Laying of tiles will be done with the notch trowel, plier, wedge, clips of required thickness, leveling system and rubber mallet for placing the tiles gently and easily.</t>
  </si>
  <si>
    <t>Double charge vitrified tile polished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</si>
  <si>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</si>
  <si>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</si>
  <si>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</si>
  <si>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White washing with lime to give an even shade :</t>
  </si>
  <si>
    <t>Old work (two or more coats)</t>
  </si>
  <si>
    <t>Demolishing R.C.C. work manually/ by mechanical means including stacking of steel bars and disposal of unserviceable material within 50 metres lead as per direction of Engineer - in- charge.</t>
  </si>
  <si>
    <t>Dismantling of flushing cistern of all types (C.I./PVC/Vitrious China) including stacking of useful materials near the site and disposal of unserviceable materials within 50 metres lead.</t>
  </si>
  <si>
    <t>Providing and fixing white vitreous china pedestal type water closet (European type) with seat and lid, 10 litre low level white vitreous china flushing cistern &amp; C.P. flush bend with fittings &amp; C.I. brackets, 40 mm flush bend, overflow arrangement with specials of standard make and mosquito proof coupling of approved municipal design complete, including painting of fittings and brackets, cutting and making good the walls and floors wherever required :</t>
  </si>
  <si>
    <t>Providing and fixing wash basin with C.I. brackets, 15 mm C.P. brass pillar taps, 32 mm C.P. brass waste of standard pattern, including painting of fittings and brackets, cutting and making good the walls wherever require:</t>
  </si>
  <si>
    <t>White Vitreous China Wash basin size 630x450 mm with a single 15 mm C.P. brass pillar tap</t>
  </si>
  <si>
    <t>Sand cast iron S&amp;S pipe as per IS: 1729</t>
  </si>
  <si>
    <t>Sand cast iron S&amp;S as per IS - 1729</t>
  </si>
  <si>
    <t>Sand Cast Iron S&amp;S as per IS: 1729</t>
  </si>
  <si>
    <t>Cutting chases in brick masonry walls for following diameter sand cast iron/centrifugally cast (spun) iron pipes and making good the same with cement concrete 1:3:6 ( 1 cement : 3 coarse sand :6 graded stone aggregate 12.5 mm nominal size), including necessary plaster and pointing in cement mortar 1:4 (1 cement : 4 coarse sand) :</t>
  </si>
  <si>
    <t>50 mm dia</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</si>
  <si>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</si>
  <si>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 xml:space="preserve">Providing and fixing SS  wire mess to using of average width of aperture 1.4 mm with wire of dia 0.63 mm grade 304.
</t>
  </si>
  <si>
    <t xml:space="preserve">"Providing and fixing glass shelves Jaguar make. 
</t>
  </si>
  <si>
    <t xml:space="preserve">Providing and fixing SS end cap for curtain rod.
</t>
  </si>
  <si>
    <t xml:space="preserve">"Providing and fixing SS bracket.
"
</t>
  </si>
  <si>
    <t xml:space="preserve">Providing and fixing 25 mm dia SS curtain pipe with ss ring.
</t>
  </si>
  <si>
    <t xml:space="preserve">Providing and fixing c.p. brass Toilet roll holder with flap of (Jaguar make) code no. CAN- 1153 N.
</t>
  </si>
  <si>
    <t xml:space="preserve">"Providing and fixing plain beading for doors and windows frame with screw plugs etc. complete.(a) II class teak wood.
(a.1) 20  x 6 mm.
"
</t>
  </si>
  <si>
    <t xml:space="preserve">Providing and fixing C.P.. brass wall mixer with provision for Overhead shower with 115 mm long bend pipe on upper side connecting legs and wall Flanges of (Jaguar make) code no. con- 273 knupr
</t>
  </si>
  <si>
    <t xml:space="preserve">Providing and fixing c.p. brass Towel Ring with round flange of (Jaguar make) code no. CAN-1121BN
</t>
  </si>
  <si>
    <t xml:space="preserve">Providing and fixing Stainless Steel  Grab Bar 450  mm long  of (Jaguar make) code no AHS- 1501
</t>
  </si>
  <si>
    <t xml:space="preserve">Providing and fixing C.P. brass over head shower 120 mm round shape single flow ( ABS body chrome plated with Grey face plate ) with Rubit cleaning System with arm fancy type (Jaguar make ) (a) 120  mm dia code no.OHS-1789, SHA- 483.                                           
</t>
  </si>
  <si>
    <t xml:space="preserve">Providing and fixing c.p. brass hand shower 100 mm dia round shape single flow ABS body chrome plated with gray face plate with rubit cleaning system with 1.5 Meter long 8 mm dia Flexible  tube with nuts in Chrome finish And wall hook of (Jaguar make) code no. HSH-1937, SHA-54908, SHA-555.
</t>
  </si>
  <si>
    <t xml:space="preserve">Providing and fixing c.p. brass  corner Glass Shelf  with bracket  of (Jaguar make) code no. ACN-1173 page 98.
</t>
  </si>
  <si>
    <t>Per feet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</si>
</sst>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9">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0" fontId="61" fillId="0" borderId="15" xfId="0" applyFont="1" applyFill="1" applyBorder="1" applyAlignment="1">
      <alignment horizontal="right" vertical="top"/>
    </xf>
    <xf numFmtId="0" fontId="4" fillId="0" borderId="0" xfId="58" applyNumberFormat="1" applyFont="1" applyFill="1" applyAlignment="1">
      <alignment vertical="top" wrapText="1"/>
      <protection/>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2" fontId="7" fillId="0" borderId="16" xfId="58" applyNumberFormat="1" applyFont="1" applyFill="1" applyBorder="1" applyAlignment="1" applyProtection="1">
      <alignment horizontal="right" vertical="top"/>
      <protection locked="0"/>
    </xf>
    <xf numFmtId="2" fontId="4" fillId="0" borderId="16" xfId="61" applyNumberFormat="1" applyFont="1" applyFill="1" applyBorder="1" applyAlignment="1">
      <alignment horizontal="right" vertical="top"/>
      <protection/>
    </xf>
    <xf numFmtId="2" fontId="4" fillId="0" borderId="16" xfId="58" applyNumberFormat="1" applyFont="1" applyFill="1" applyBorder="1" applyAlignment="1">
      <alignment horizontal="right" vertical="top"/>
      <protection/>
    </xf>
    <xf numFmtId="2" fontId="7" fillId="33" borderId="16"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2" fontId="7" fillId="0" borderId="18" xfId="58" applyNumberFormat="1" applyFont="1" applyFill="1" applyBorder="1" applyAlignment="1" applyProtection="1">
      <alignment horizontal="right" vertical="top"/>
      <protection locked="0"/>
    </xf>
    <xf numFmtId="0" fontId="7" fillId="0" borderId="19" xfId="61" applyNumberFormat="1" applyFont="1" applyFill="1" applyBorder="1" applyAlignment="1">
      <alignment horizontal="left" vertical="top"/>
      <protection/>
    </xf>
    <xf numFmtId="0" fontId="7" fillId="0" borderId="20" xfId="61" applyNumberFormat="1" applyFont="1" applyFill="1" applyBorder="1" applyAlignment="1">
      <alignment horizontal="left" vertical="top"/>
      <protection/>
    </xf>
    <xf numFmtId="0" fontId="61" fillId="0" borderId="16" xfId="0" applyFont="1" applyFill="1" applyBorder="1" applyAlignment="1">
      <alignment horizontal="left" vertical="top"/>
    </xf>
    <xf numFmtId="0" fontId="4" fillId="0" borderId="21" xfId="61" applyNumberFormat="1" applyFont="1" applyFill="1" applyBorder="1" applyAlignment="1">
      <alignment vertical="top"/>
      <protection/>
    </xf>
    <xf numFmtId="0" fontId="14" fillId="0" borderId="22" xfId="61" applyNumberFormat="1" applyFont="1" applyFill="1" applyBorder="1" applyAlignment="1">
      <alignment vertical="top"/>
      <protection/>
    </xf>
    <xf numFmtId="0" fontId="4" fillId="0" borderId="22"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34" borderId="16" xfId="58" applyNumberFormat="1" applyFont="1" applyFill="1" applyBorder="1" applyAlignment="1" applyProtection="1">
      <alignment horizontal="right" vertical="top"/>
      <protection locked="0"/>
    </xf>
    <xf numFmtId="2" fontId="7" fillId="34" borderId="16" xfId="58" applyNumberFormat="1" applyFont="1" applyFill="1" applyBorder="1" applyAlignment="1" applyProtection="1">
      <alignment horizontal="right" vertical="top" wrapText="1"/>
      <protection locked="0"/>
    </xf>
    <xf numFmtId="2" fontId="61" fillId="0" borderId="16" xfId="0" applyNumberFormat="1" applyFont="1" applyFill="1" applyBorder="1" applyAlignment="1">
      <alignment horizontal="left" vertical="top"/>
    </xf>
    <xf numFmtId="2" fontId="7" fillId="0" borderId="15" xfId="61" applyNumberFormat="1" applyFont="1" applyFill="1" applyBorder="1" applyAlignment="1">
      <alignment horizontal="right" vertical="top"/>
      <protection/>
    </xf>
    <xf numFmtId="2" fontId="7" fillId="0" borderId="23" xfId="60" applyNumberFormat="1" applyFont="1" applyFill="1" applyBorder="1" applyAlignment="1">
      <alignment horizontal="right" vertical="top"/>
      <protection/>
    </xf>
    <xf numFmtId="2" fontId="7" fillId="0" borderId="15" xfId="60"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0" fontId="61" fillId="0" borderId="15" xfId="0" applyFont="1" applyFill="1" applyBorder="1" applyAlignment="1">
      <alignment horizontal="center" vertical="top" wrapText="1"/>
    </xf>
    <xf numFmtId="0" fontId="16" fillId="0" borderId="24" xfId="61" applyNumberFormat="1" applyFont="1" applyFill="1" applyBorder="1" applyAlignment="1" applyProtection="1">
      <alignment vertical="center" wrapText="1"/>
      <protection locked="0"/>
    </xf>
    <xf numFmtId="0" fontId="17" fillId="33" borderId="24" xfId="61" applyNumberFormat="1" applyFont="1" applyFill="1" applyBorder="1" applyAlignment="1" applyProtection="1">
      <alignment vertical="center" wrapText="1"/>
      <protection locked="0"/>
    </xf>
    <xf numFmtId="10" fontId="18" fillId="33" borderId="24"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9" xfId="61" applyNumberFormat="1" applyFont="1" applyFill="1" applyBorder="1" applyAlignment="1">
      <alignment vertical="top"/>
      <protection/>
    </xf>
    <xf numFmtId="2" fontId="14" fillId="0" borderId="25"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2" fontId="61" fillId="0" borderId="15" xfId="0" applyNumberFormat="1" applyFont="1" applyFill="1" applyBorder="1" applyAlignment="1">
      <alignment horizontal="left" vertical="top"/>
    </xf>
    <xf numFmtId="2" fontId="61" fillId="0" borderId="15" xfId="0" applyNumberFormat="1" applyFont="1" applyFill="1" applyBorder="1" applyAlignment="1">
      <alignment vertical="top"/>
    </xf>
    <xf numFmtId="2" fontId="7" fillId="0" borderId="26" xfId="58" applyNumberFormat="1" applyFont="1" applyFill="1" applyBorder="1" applyAlignment="1" applyProtection="1">
      <alignment horizontal="right" vertical="top"/>
      <protection locked="0"/>
    </xf>
    <xf numFmtId="2" fontId="7" fillId="0" borderId="27" xfId="60" applyNumberFormat="1" applyFont="1" applyFill="1" applyBorder="1" applyAlignment="1">
      <alignment horizontal="right" vertical="top"/>
      <protection/>
    </xf>
    <xf numFmtId="2" fontId="61" fillId="0" borderId="15" xfId="0" applyNumberFormat="1" applyFont="1" applyFill="1" applyBorder="1" applyAlignment="1">
      <alignment horizontal="right" vertical="top"/>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2" xfId="58"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0"/>
  <sheetViews>
    <sheetView showGridLines="0" view="pageBreakPreview" zoomScaleNormal="85" zoomScaleSheetLayoutView="100" zoomScalePageLayoutView="0" workbookViewId="0" topLeftCell="A23">
      <selection activeCell="D189" sqref="D189"/>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4" t="str">
        <f>B2&amp;" BoQ"</f>
        <v>Percentage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75" customHeight="1">
      <c r="A5" s="85" t="s">
        <v>154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75" customHeight="1">
      <c r="A6" s="85" t="s">
        <v>153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70.5" customHeight="1">
      <c r="A8" s="11" t="s">
        <v>42</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61.5" customHeight="1">
      <c r="A9" s="83" t="s">
        <v>56</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8</v>
      </c>
      <c r="B10" s="16" t="s">
        <v>9</v>
      </c>
      <c r="C10" s="16" t="s">
        <v>9</v>
      </c>
      <c r="D10" s="16" t="s">
        <v>8</v>
      </c>
      <c r="E10" s="16" t="s">
        <v>58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3.5">
      <c r="A12" s="16">
        <v>1</v>
      </c>
      <c r="B12" s="16">
        <v>2</v>
      </c>
      <c r="C12" s="38">
        <v>3</v>
      </c>
      <c r="D12" s="47">
        <v>4</v>
      </c>
      <c r="E12" s="47">
        <v>5</v>
      </c>
      <c r="F12" s="47">
        <v>6</v>
      </c>
      <c r="G12" s="47">
        <v>7</v>
      </c>
      <c r="H12" s="47">
        <v>8</v>
      </c>
      <c r="I12" s="47">
        <v>9</v>
      </c>
      <c r="J12" s="47">
        <v>10</v>
      </c>
      <c r="K12" s="47">
        <v>11</v>
      </c>
      <c r="L12" s="47">
        <v>12</v>
      </c>
      <c r="M12" s="47">
        <v>13</v>
      </c>
      <c r="N12" s="47">
        <v>14</v>
      </c>
      <c r="O12" s="47">
        <v>15</v>
      </c>
      <c r="P12" s="47">
        <v>16</v>
      </c>
      <c r="Q12" s="47">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7</v>
      </c>
      <c r="BB12" s="48">
        <v>54</v>
      </c>
      <c r="BC12" s="16">
        <v>8</v>
      </c>
      <c r="IE12" s="18"/>
      <c r="IF12" s="18"/>
      <c r="IG12" s="18"/>
      <c r="IH12" s="18"/>
      <c r="II12" s="18"/>
    </row>
    <row r="13" spans="1:243" s="21" customFormat="1" ht="16.5" customHeight="1">
      <c r="A13" s="33">
        <v>1</v>
      </c>
      <c r="B13" s="34" t="s">
        <v>96</v>
      </c>
      <c r="C13" s="35"/>
      <c r="D13" s="79"/>
      <c r="E13" s="79"/>
      <c r="F13" s="79"/>
      <c r="G13" s="79"/>
      <c r="H13" s="79"/>
      <c r="I13" s="79"/>
      <c r="J13" s="79"/>
      <c r="K13" s="79"/>
      <c r="L13" s="79"/>
      <c r="M13" s="79"/>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IA13" s="21">
        <v>1</v>
      </c>
      <c r="IB13" s="21" t="s">
        <v>96</v>
      </c>
      <c r="IE13" s="22"/>
      <c r="IF13" s="22" t="s">
        <v>33</v>
      </c>
      <c r="IG13" s="22" t="s">
        <v>34</v>
      </c>
      <c r="IH13" s="22">
        <v>10</v>
      </c>
      <c r="II13" s="22" t="s">
        <v>35</v>
      </c>
    </row>
    <row r="14" spans="1:243" s="21" customFormat="1" ht="156" customHeight="1">
      <c r="A14" s="33">
        <v>1.01</v>
      </c>
      <c r="B14" s="34" t="s">
        <v>97</v>
      </c>
      <c r="C14" s="35"/>
      <c r="D14" s="79"/>
      <c r="E14" s="79"/>
      <c r="F14" s="79"/>
      <c r="G14" s="79"/>
      <c r="H14" s="79"/>
      <c r="I14" s="79"/>
      <c r="J14" s="79"/>
      <c r="K14" s="79"/>
      <c r="L14" s="79"/>
      <c r="M14" s="79"/>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IA14" s="21">
        <v>1.01</v>
      </c>
      <c r="IB14" s="21" t="s">
        <v>97</v>
      </c>
      <c r="IE14" s="22"/>
      <c r="IF14" s="22"/>
      <c r="IG14" s="22"/>
      <c r="IH14" s="22"/>
      <c r="II14" s="22"/>
    </row>
    <row r="15" spans="1:243" s="21" customFormat="1" ht="18" customHeight="1">
      <c r="A15" s="33">
        <v>1.02</v>
      </c>
      <c r="B15" s="34" t="s">
        <v>98</v>
      </c>
      <c r="C15" s="35"/>
      <c r="D15" s="79"/>
      <c r="E15" s="79"/>
      <c r="F15" s="79"/>
      <c r="G15" s="79"/>
      <c r="H15" s="79"/>
      <c r="I15" s="79"/>
      <c r="J15" s="79"/>
      <c r="K15" s="79"/>
      <c r="L15" s="79"/>
      <c r="M15" s="79"/>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IA15" s="21">
        <v>1.02</v>
      </c>
      <c r="IB15" s="21" t="s">
        <v>98</v>
      </c>
      <c r="IE15" s="22"/>
      <c r="IF15" s="22"/>
      <c r="IG15" s="22"/>
      <c r="IH15" s="22"/>
      <c r="II15" s="22"/>
    </row>
    <row r="16" spans="1:243" s="21" customFormat="1" ht="34.5" customHeight="1">
      <c r="A16" s="33">
        <v>1.03</v>
      </c>
      <c r="B16" s="34" t="s">
        <v>99</v>
      </c>
      <c r="C16" s="35"/>
      <c r="D16" s="35">
        <v>8</v>
      </c>
      <c r="E16" s="65" t="s">
        <v>94</v>
      </c>
      <c r="F16" s="75">
        <v>319.33</v>
      </c>
      <c r="G16" s="76"/>
      <c r="H16" s="39"/>
      <c r="I16" s="40" t="s">
        <v>36</v>
      </c>
      <c r="J16" s="41">
        <f aca="true" t="shared" si="0" ref="J16:J87">IF(I16="Less(-)",-1,1)</f>
        <v>1</v>
      </c>
      <c r="K16" s="39" t="s">
        <v>37</v>
      </c>
      <c r="L16" s="39" t="s">
        <v>4</v>
      </c>
      <c r="M16" s="42"/>
      <c r="N16" s="56"/>
      <c r="O16" s="56"/>
      <c r="P16" s="57"/>
      <c r="Q16" s="56"/>
      <c r="R16" s="56"/>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61">
        <f>total_amount_ba($B$2,$D$2,D16,F16,J16,K16,M16)</f>
        <v>2554.64</v>
      </c>
      <c r="BB16" s="77">
        <f>BA16+SUM(N16:AZ16)</f>
        <v>2554.64</v>
      </c>
      <c r="BC16" s="73" t="str">
        <f>SpellNumber(L16,BB16)</f>
        <v>INR  Two Thousand Five Hundred &amp; Fifty Four  and Paise Sixty Four Only</v>
      </c>
      <c r="IA16" s="21">
        <v>1.03</v>
      </c>
      <c r="IB16" s="21" t="s">
        <v>99</v>
      </c>
      <c r="ID16" s="21">
        <v>8</v>
      </c>
      <c r="IE16" s="22" t="s">
        <v>94</v>
      </c>
      <c r="IF16" s="22"/>
      <c r="IG16" s="22"/>
      <c r="IH16" s="22"/>
      <c r="II16" s="22"/>
    </row>
    <row r="17" spans="1:243" s="21" customFormat="1" ht="16.5" customHeight="1">
      <c r="A17" s="33">
        <v>2</v>
      </c>
      <c r="B17" s="34" t="s">
        <v>100</v>
      </c>
      <c r="C17" s="35"/>
      <c r="D17" s="79"/>
      <c r="E17" s="79"/>
      <c r="F17" s="79"/>
      <c r="G17" s="79"/>
      <c r="H17" s="79"/>
      <c r="I17" s="79"/>
      <c r="J17" s="79"/>
      <c r="K17" s="79"/>
      <c r="L17" s="79"/>
      <c r="M17" s="79"/>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IA17" s="21">
        <v>2</v>
      </c>
      <c r="IB17" s="21" t="s">
        <v>100</v>
      </c>
      <c r="IE17" s="22"/>
      <c r="IF17" s="22"/>
      <c r="IG17" s="22"/>
      <c r="IH17" s="22"/>
      <c r="II17" s="22"/>
    </row>
    <row r="18" spans="1:243" s="21" customFormat="1" ht="60.75" customHeight="1">
      <c r="A18" s="33">
        <v>2.01</v>
      </c>
      <c r="B18" s="34" t="s">
        <v>155</v>
      </c>
      <c r="C18" s="35"/>
      <c r="D18" s="79"/>
      <c r="E18" s="79"/>
      <c r="F18" s="79"/>
      <c r="G18" s="79"/>
      <c r="H18" s="79"/>
      <c r="I18" s="79"/>
      <c r="J18" s="79"/>
      <c r="K18" s="79"/>
      <c r="L18" s="79"/>
      <c r="M18" s="79"/>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IA18" s="21">
        <v>2.01</v>
      </c>
      <c r="IB18" s="21" t="s">
        <v>155</v>
      </c>
      <c r="IE18" s="22"/>
      <c r="IF18" s="22"/>
      <c r="IG18" s="22"/>
      <c r="IH18" s="22"/>
      <c r="II18" s="22"/>
    </row>
    <row r="19" spans="1:243" s="21" customFormat="1" ht="63" customHeight="1">
      <c r="A19" s="33">
        <v>2.02</v>
      </c>
      <c r="B19" s="34" t="s">
        <v>156</v>
      </c>
      <c r="C19" s="35"/>
      <c r="D19" s="35">
        <v>3.5</v>
      </c>
      <c r="E19" s="65" t="s">
        <v>48</v>
      </c>
      <c r="F19" s="75">
        <v>5952.3</v>
      </c>
      <c r="G19" s="76"/>
      <c r="H19" s="39"/>
      <c r="I19" s="40" t="s">
        <v>36</v>
      </c>
      <c r="J19" s="41">
        <f t="shared" si="0"/>
        <v>1</v>
      </c>
      <c r="K19" s="39" t="s">
        <v>37</v>
      </c>
      <c r="L19" s="39" t="s">
        <v>4</v>
      </c>
      <c r="M19" s="42"/>
      <c r="N19" s="56"/>
      <c r="O19" s="56"/>
      <c r="P19" s="57"/>
      <c r="Q19" s="56"/>
      <c r="R19" s="56"/>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61">
        <f>total_amount_ba($B$2,$D$2,D19,F19,J19,K19,M19)</f>
        <v>20833.05</v>
      </c>
      <c r="BB19" s="77">
        <f>BA19+SUM(N19:AZ19)</f>
        <v>20833.05</v>
      </c>
      <c r="BC19" s="73" t="str">
        <f>SpellNumber(L19,BB19)</f>
        <v>INR  Twenty Thousand Eight Hundred &amp; Thirty Three  and Paise Five Only</v>
      </c>
      <c r="IA19" s="21">
        <v>2.02</v>
      </c>
      <c r="IB19" s="21" t="s">
        <v>156</v>
      </c>
      <c r="ID19" s="21">
        <v>3.5</v>
      </c>
      <c r="IE19" s="22" t="s">
        <v>48</v>
      </c>
      <c r="IF19" s="22"/>
      <c r="IG19" s="22"/>
      <c r="IH19" s="22"/>
      <c r="II19" s="22"/>
    </row>
    <row r="20" spans="1:243" s="21" customFormat="1" ht="155.25" customHeight="1">
      <c r="A20" s="33">
        <v>2.03</v>
      </c>
      <c r="B20" s="34" t="s">
        <v>101</v>
      </c>
      <c r="C20" s="35"/>
      <c r="D20" s="35">
        <v>4</v>
      </c>
      <c r="E20" s="65" t="s">
        <v>46</v>
      </c>
      <c r="F20" s="75">
        <v>538.4</v>
      </c>
      <c r="G20" s="76"/>
      <c r="H20" s="39"/>
      <c r="I20" s="40" t="s">
        <v>36</v>
      </c>
      <c r="J20" s="41">
        <f t="shared" si="0"/>
        <v>1</v>
      </c>
      <c r="K20" s="39" t="s">
        <v>37</v>
      </c>
      <c r="L20" s="39" t="s">
        <v>4</v>
      </c>
      <c r="M20" s="42"/>
      <c r="N20" s="56"/>
      <c r="O20" s="56"/>
      <c r="P20" s="57"/>
      <c r="Q20" s="56"/>
      <c r="R20" s="56"/>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61">
        <f>total_amount_ba($B$2,$D$2,D20,F20,J20,K20,M20)</f>
        <v>2153.6</v>
      </c>
      <c r="BB20" s="77">
        <f>BA20+SUM(N20:AZ20)</f>
        <v>2153.6</v>
      </c>
      <c r="BC20" s="73" t="str">
        <f>SpellNumber(L20,BB20)</f>
        <v>INR  Two Thousand One Hundred &amp; Fifty Three  and Paise Sixty Only</v>
      </c>
      <c r="IA20" s="21">
        <v>2.03</v>
      </c>
      <c r="IB20" s="21" t="s">
        <v>101</v>
      </c>
      <c r="ID20" s="21">
        <v>4</v>
      </c>
      <c r="IE20" s="22" t="s">
        <v>46</v>
      </c>
      <c r="IF20" s="22"/>
      <c r="IG20" s="22"/>
      <c r="IH20" s="22"/>
      <c r="II20" s="22"/>
    </row>
    <row r="21" spans="1:243" s="21" customFormat="1" ht="18" customHeight="1">
      <c r="A21" s="33">
        <v>3</v>
      </c>
      <c r="B21" s="34" t="s">
        <v>102</v>
      </c>
      <c r="C21" s="35"/>
      <c r="D21" s="79"/>
      <c r="E21" s="79"/>
      <c r="F21" s="79"/>
      <c r="G21" s="79"/>
      <c r="H21" s="79"/>
      <c r="I21" s="79"/>
      <c r="J21" s="79"/>
      <c r="K21" s="79"/>
      <c r="L21" s="79"/>
      <c r="M21" s="79"/>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IA21" s="21">
        <v>3</v>
      </c>
      <c r="IB21" s="21" t="s">
        <v>102</v>
      </c>
      <c r="IE21" s="22"/>
      <c r="IF21" s="22"/>
      <c r="IG21" s="22"/>
      <c r="IH21" s="22"/>
      <c r="II21" s="22"/>
    </row>
    <row r="22" spans="1:243" s="21" customFormat="1" ht="48" customHeight="1">
      <c r="A22" s="33">
        <v>3.01</v>
      </c>
      <c r="B22" s="34" t="s">
        <v>157</v>
      </c>
      <c r="C22" s="35"/>
      <c r="D22" s="79"/>
      <c r="E22" s="79"/>
      <c r="F22" s="79"/>
      <c r="G22" s="79"/>
      <c r="H22" s="79"/>
      <c r="I22" s="79"/>
      <c r="J22" s="79"/>
      <c r="K22" s="79"/>
      <c r="L22" s="79"/>
      <c r="M22" s="79"/>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IA22" s="21">
        <v>3.01</v>
      </c>
      <c r="IB22" s="21" t="s">
        <v>157</v>
      </c>
      <c r="IE22" s="22"/>
      <c r="IF22" s="22"/>
      <c r="IG22" s="22"/>
      <c r="IH22" s="22"/>
      <c r="II22" s="22"/>
    </row>
    <row r="23" spans="1:243" s="21" customFormat="1" ht="34.5" customHeight="1">
      <c r="A23" s="33">
        <v>3.02</v>
      </c>
      <c r="B23" s="34" t="s">
        <v>158</v>
      </c>
      <c r="C23" s="35"/>
      <c r="D23" s="35">
        <v>0.31</v>
      </c>
      <c r="E23" s="65" t="s">
        <v>48</v>
      </c>
      <c r="F23" s="75">
        <v>4649.36</v>
      </c>
      <c r="G23" s="76"/>
      <c r="H23" s="39"/>
      <c r="I23" s="40" t="s">
        <v>36</v>
      </c>
      <c r="J23" s="41">
        <f t="shared" si="0"/>
        <v>1</v>
      </c>
      <c r="K23" s="39" t="s">
        <v>37</v>
      </c>
      <c r="L23" s="39" t="s">
        <v>4</v>
      </c>
      <c r="M23" s="42"/>
      <c r="N23" s="56"/>
      <c r="O23" s="56"/>
      <c r="P23" s="57"/>
      <c r="Q23" s="56"/>
      <c r="R23" s="56"/>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61">
        <f>total_amount_ba($B$2,$D$2,D23,F23,J23,K23,M23)</f>
        <v>1441.3</v>
      </c>
      <c r="BB23" s="77">
        <f>BA23+SUM(N23:AZ23)</f>
        <v>1441.3</v>
      </c>
      <c r="BC23" s="73" t="str">
        <f>SpellNumber(L23,BB23)</f>
        <v>INR  One Thousand Four Hundred &amp; Forty One  and Paise Thirty Only</v>
      </c>
      <c r="IA23" s="21">
        <v>3.02</v>
      </c>
      <c r="IB23" s="21" t="s">
        <v>158</v>
      </c>
      <c r="ID23" s="21">
        <v>0.31</v>
      </c>
      <c r="IE23" s="22" t="s">
        <v>48</v>
      </c>
      <c r="IF23" s="22"/>
      <c r="IG23" s="22"/>
      <c r="IH23" s="22"/>
      <c r="II23" s="22"/>
    </row>
    <row r="24" spans="1:243" s="21" customFormat="1" ht="51" customHeight="1">
      <c r="A24" s="33">
        <v>3.03</v>
      </c>
      <c r="B24" s="34" t="s">
        <v>159</v>
      </c>
      <c r="C24" s="35"/>
      <c r="D24" s="79"/>
      <c r="E24" s="79"/>
      <c r="F24" s="79"/>
      <c r="G24" s="79"/>
      <c r="H24" s="79"/>
      <c r="I24" s="79"/>
      <c r="J24" s="79"/>
      <c r="K24" s="79"/>
      <c r="L24" s="79"/>
      <c r="M24" s="79"/>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IA24" s="21">
        <v>3.03</v>
      </c>
      <c r="IB24" s="21" t="s">
        <v>159</v>
      </c>
      <c r="IE24" s="22"/>
      <c r="IF24" s="22"/>
      <c r="IG24" s="22"/>
      <c r="IH24" s="22"/>
      <c r="II24" s="22"/>
    </row>
    <row r="25" spans="1:243" s="21" customFormat="1" ht="34.5" customHeight="1">
      <c r="A25" s="33">
        <v>3.04</v>
      </c>
      <c r="B25" s="34" t="s">
        <v>160</v>
      </c>
      <c r="C25" s="35"/>
      <c r="D25" s="35">
        <v>1</v>
      </c>
      <c r="E25" s="65" t="s">
        <v>46</v>
      </c>
      <c r="F25" s="75">
        <v>678.43</v>
      </c>
      <c r="G25" s="76"/>
      <c r="H25" s="39"/>
      <c r="I25" s="40" t="s">
        <v>36</v>
      </c>
      <c r="J25" s="41">
        <f t="shared" si="0"/>
        <v>1</v>
      </c>
      <c r="K25" s="39" t="s">
        <v>37</v>
      </c>
      <c r="L25" s="39" t="s">
        <v>4</v>
      </c>
      <c r="M25" s="42"/>
      <c r="N25" s="56"/>
      <c r="O25" s="56"/>
      <c r="P25" s="57"/>
      <c r="Q25" s="56"/>
      <c r="R25" s="56"/>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61">
        <f>total_amount_ba($B$2,$D$2,D25,F25,J25,K25,M25)</f>
        <v>678.43</v>
      </c>
      <c r="BB25" s="77">
        <f>BA25+SUM(N25:AZ25)</f>
        <v>678.43</v>
      </c>
      <c r="BC25" s="73" t="str">
        <f>SpellNumber(L25,BB25)</f>
        <v>INR  Six Hundred &amp; Seventy Eight  and Paise Forty Three Only</v>
      </c>
      <c r="IA25" s="21">
        <v>3.04</v>
      </c>
      <c r="IB25" s="21" t="s">
        <v>160</v>
      </c>
      <c r="ID25" s="21">
        <v>1</v>
      </c>
      <c r="IE25" s="22" t="s">
        <v>46</v>
      </c>
      <c r="IF25" s="22"/>
      <c r="IG25" s="22"/>
      <c r="IH25" s="22"/>
      <c r="II25" s="22"/>
    </row>
    <row r="26" spans="1:243" s="21" customFormat="1" ht="81" customHeight="1">
      <c r="A26" s="33">
        <v>3.05</v>
      </c>
      <c r="B26" s="34" t="s">
        <v>103</v>
      </c>
      <c r="C26" s="35"/>
      <c r="D26" s="35">
        <v>5</v>
      </c>
      <c r="E26" s="65" t="s">
        <v>94</v>
      </c>
      <c r="F26" s="75">
        <v>45.59</v>
      </c>
      <c r="G26" s="76"/>
      <c r="H26" s="39"/>
      <c r="I26" s="40" t="s">
        <v>36</v>
      </c>
      <c r="J26" s="41">
        <f t="shared" si="0"/>
        <v>1</v>
      </c>
      <c r="K26" s="39" t="s">
        <v>37</v>
      </c>
      <c r="L26" s="39" t="s">
        <v>4</v>
      </c>
      <c r="M26" s="42"/>
      <c r="N26" s="56"/>
      <c r="O26" s="56"/>
      <c r="P26" s="57"/>
      <c r="Q26" s="56"/>
      <c r="R26" s="56"/>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61">
        <f>total_amount_ba($B$2,$D$2,D26,F26,J26,K26,M26)</f>
        <v>227.95</v>
      </c>
      <c r="BB26" s="77">
        <f>BA26+SUM(N26:AZ26)</f>
        <v>227.95</v>
      </c>
      <c r="BC26" s="73" t="str">
        <f>SpellNumber(L26,BB26)</f>
        <v>INR  Two Hundred &amp; Twenty Seven  and Paise Ninety Five Only</v>
      </c>
      <c r="IA26" s="21">
        <v>3.05</v>
      </c>
      <c r="IB26" s="21" t="s">
        <v>103</v>
      </c>
      <c r="ID26" s="21">
        <v>5</v>
      </c>
      <c r="IE26" s="22" t="s">
        <v>94</v>
      </c>
      <c r="IF26" s="22"/>
      <c r="IG26" s="22"/>
      <c r="IH26" s="22"/>
      <c r="II26" s="22"/>
    </row>
    <row r="27" spans="1:243" s="21" customFormat="1" ht="18" customHeight="1">
      <c r="A27" s="33">
        <v>4</v>
      </c>
      <c r="B27" s="34" t="s">
        <v>64</v>
      </c>
      <c r="C27" s="35"/>
      <c r="D27" s="79"/>
      <c r="E27" s="79"/>
      <c r="F27" s="79"/>
      <c r="G27" s="79"/>
      <c r="H27" s="79"/>
      <c r="I27" s="79"/>
      <c r="J27" s="79"/>
      <c r="K27" s="79"/>
      <c r="L27" s="79"/>
      <c r="M27" s="79"/>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IA27" s="21">
        <v>4</v>
      </c>
      <c r="IB27" s="21" t="s">
        <v>64</v>
      </c>
      <c r="IE27" s="22"/>
      <c r="IF27" s="22"/>
      <c r="IG27" s="22"/>
      <c r="IH27" s="22"/>
      <c r="II27" s="22"/>
    </row>
    <row r="28" spans="1:243" s="21" customFormat="1" ht="189" customHeight="1">
      <c r="A28" s="33">
        <v>4.01</v>
      </c>
      <c r="B28" s="34" t="s">
        <v>65</v>
      </c>
      <c r="C28" s="35"/>
      <c r="D28" s="35">
        <v>46</v>
      </c>
      <c r="E28" s="65" t="s">
        <v>46</v>
      </c>
      <c r="F28" s="75">
        <v>903.38</v>
      </c>
      <c r="G28" s="76"/>
      <c r="H28" s="39"/>
      <c r="I28" s="40" t="s">
        <v>36</v>
      </c>
      <c r="J28" s="41">
        <f t="shared" si="0"/>
        <v>1</v>
      </c>
      <c r="K28" s="39" t="s">
        <v>37</v>
      </c>
      <c r="L28" s="39" t="s">
        <v>4</v>
      </c>
      <c r="M28" s="42"/>
      <c r="N28" s="56"/>
      <c r="O28" s="56"/>
      <c r="P28" s="57"/>
      <c r="Q28" s="56"/>
      <c r="R28" s="56"/>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61">
        <f>total_amount_ba($B$2,$D$2,D28,F28,J28,K28,M28)</f>
        <v>41555.48</v>
      </c>
      <c r="BB28" s="77">
        <f>BA28+SUM(N28:AZ28)</f>
        <v>41555.48</v>
      </c>
      <c r="BC28" s="73" t="str">
        <f>SpellNumber(L28,BB28)</f>
        <v>INR  Forty One Thousand Five Hundred &amp; Fifty Five  and Paise Forty Eight Only</v>
      </c>
      <c r="IA28" s="21">
        <v>4.01</v>
      </c>
      <c r="IB28" s="21" t="s">
        <v>65</v>
      </c>
      <c r="ID28" s="21">
        <v>46</v>
      </c>
      <c r="IE28" s="22" t="s">
        <v>46</v>
      </c>
      <c r="IF28" s="22"/>
      <c r="IG28" s="22"/>
      <c r="IH28" s="22"/>
      <c r="II28" s="22"/>
    </row>
    <row r="29" spans="1:243" s="21" customFormat="1" ht="15.75" customHeight="1">
      <c r="A29" s="33">
        <v>5</v>
      </c>
      <c r="B29" s="34" t="s">
        <v>59</v>
      </c>
      <c r="C29" s="35"/>
      <c r="D29" s="79"/>
      <c r="E29" s="79"/>
      <c r="F29" s="79"/>
      <c r="G29" s="79"/>
      <c r="H29" s="79"/>
      <c r="I29" s="79"/>
      <c r="J29" s="79"/>
      <c r="K29" s="79"/>
      <c r="L29" s="79"/>
      <c r="M29" s="79"/>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IA29" s="21">
        <v>5</v>
      </c>
      <c r="IB29" s="21" t="s">
        <v>59</v>
      </c>
      <c r="IE29" s="22"/>
      <c r="IF29" s="22"/>
      <c r="IG29" s="22"/>
      <c r="IH29" s="22"/>
      <c r="II29" s="22"/>
    </row>
    <row r="30" spans="1:243" s="21" customFormat="1" ht="97.5" customHeight="1">
      <c r="A30" s="33">
        <v>5.01</v>
      </c>
      <c r="B30" s="34" t="s">
        <v>161</v>
      </c>
      <c r="C30" s="35"/>
      <c r="D30" s="79"/>
      <c r="E30" s="79"/>
      <c r="F30" s="79"/>
      <c r="G30" s="79"/>
      <c r="H30" s="79"/>
      <c r="I30" s="79"/>
      <c r="J30" s="79"/>
      <c r="K30" s="79"/>
      <c r="L30" s="79"/>
      <c r="M30" s="79"/>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IA30" s="21">
        <v>5.01</v>
      </c>
      <c r="IB30" s="21" t="s">
        <v>161</v>
      </c>
      <c r="IE30" s="22"/>
      <c r="IF30" s="22"/>
      <c r="IG30" s="22"/>
      <c r="IH30" s="22"/>
      <c r="II30" s="22"/>
    </row>
    <row r="31" spans="1:243" s="21" customFormat="1" ht="34.5" customHeight="1">
      <c r="A31" s="33">
        <v>5.02</v>
      </c>
      <c r="B31" s="34" t="s">
        <v>162</v>
      </c>
      <c r="C31" s="35"/>
      <c r="D31" s="35">
        <v>0.1</v>
      </c>
      <c r="E31" s="65" t="s">
        <v>48</v>
      </c>
      <c r="F31" s="75">
        <v>114145.59</v>
      </c>
      <c r="G31" s="76"/>
      <c r="H31" s="39"/>
      <c r="I31" s="40" t="s">
        <v>36</v>
      </c>
      <c r="J31" s="41">
        <f t="shared" si="0"/>
        <v>1</v>
      </c>
      <c r="K31" s="39" t="s">
        <v>37</v>
      </c>
      <c r="L31" s="39" t="s">
        <v>4</v>
      </c>
      <c r="M31" s="42"/>
      <c r="N31" s="56"/>
      <c r="O31" s="56"/>
      <c r="P31" s="57"/>
      <c r="Q31" s="56"/>
      <c r="R31" s="56"/>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61">
        <f>total_amount_ba($B$2,$D$2,D31,F31,J31,K31,M31)</f>
        <v>11414.56</v>
      </c>
      <c r="BB31" s="77">
        <f>BA31+SUM(N31:AZ31)</f>
        <v>11414.56</v>
      </c>
      <c r="BC31" s="73" t="str">
        <f>SpellNumber(L31,BB31)</f>
        <v>INR  Eleven Thousand Four Hundred &amp; Fourteen  and Paise Fifty Six Only</v>
      </c>
      <c r="IA31" s="21">
        <v>5.02</v>
      </c>
      <c r="IB31" s="21" t="s">
        <v>162</v>
      </c>
      <c r="ID31" s="21">
        <v>0.1</v>
      </c>
      <c r="IE31" s="22" t="s">
        <v>48</v>
      </c>
      <c r="IF31" s="22"/>
      <c r="IG31" s="22"/>
      <c r="IH31" s="22"/>
      <c r="II31" s="22"/>
    </row>
    <row r="32" spans="1:243" s="21" customFormat="1" ht="125.25" customHeight="1">
      <c r="A32" s="33">
        <v>5.03</v>
      </c>
      <c r="B32" s="34" t="s">
        <v>163</v>
      </c>
      <c r="C32" s="35"/>
      <c r="D32" s="79"/>
      <c r="E32" s="79"/>
      <c r="F32" s="79"/>
      <c r="G32" s="79"/>
      <c r="H32" s="79"/>
      <c r="I32" s="79"/>
      <c r="J32" s="79"/>
      <c r="K32" s="79"/>
      <c r="L32" s="79"/>
      <c r="M32" s="79"/>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IA32" s="21">
        <v>5.03</v>
      </c>
      <c r="IB32" s="21" t="s">
        <v>163</v>
      </c>
      <c r="IE32" s="22"/>
      <c r="IF32" s="22"/>
      <c r="IG32" s="22"/>
      <c r="IH32" s="22"/>
      <c r="II32" s="22"/>
    </row>
    <row r="33" spans="1:243" s="21" customFormat="1" ht="18" customHeight="1">
      <c r="A33" s="33">
        <v>5.04</v>
      </c>
      <c r="B33" s="34" t="s">
        <v>164</v>
      </c>
      <c r="C33" s="35"/>
      <c r="D33" s="79"/>
      <c r="E33" s="79"/>
      <c r="F33" s="79"/>
      <c r="G33" s="79"/>
      <c r="H33" s="79"/>
      <c r="I33" s="79"/>
      <c r="J33" s="79"/>
      <c r="K33" s="79"/>
      <c r="L33" s="79"/>
      <c r="M33" s="79"/>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IA33" s="21">
        <v>5.04</v>
      </c>
      <c r="IB33" s="21" t="s">
        <v>164</v>
      </c>
      <c r="IE33" s="22"/>
      <c r="IF33" s="22"/>
      <c r="IG33" s="22"/>
      <c r="IH33" s="22"/>
      <c r="II33" s="22"/>
    </row>
    <row r="34" spans="1:243" s="21" customFormat="1" ht="34.5" customHeight="1">
      <c r="A34" s="33">
        <v>5.05</v>
      </c>
      <c r="B34" s="34" t="s">
        <v>165</v>
      </c>
      <c r="C34" s="35"/>
      <c r="D34" s="35">
        <v>2</v>
      </c>
      <c r="E34" s="65" t="s">
        <v>46</v>
      </c>
      <c r="F34" s="75">
        <v>1571.72</v>
      </c>
      <c r="G34" s="76"/>
      <c r="H34" s="39"/>
      <c r="I34" s="40" t="s">
        <v>36</v>
      </c>
      <c r="J34" s="41">
        <f t="shared" si="0"/>
        <v>1</v>
      </c>
      <c r="K34" s="39" t="s">
        <v>37</v>
      </c>
      <c r="L34" s="39" t="s">
        <v>4</v>
      </c>
      <c r="M34" s="42"/>
      <c r="N34" s="56"/>
      <c r="O34" s="56"/>
      <c r="P34" s="57"/>
      <c r="Q34" s="56"/>
      <c r="R34" s="56"/>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61">
        <f>total_amount_ba($B$2,$D$2,D34,F34,J34,K34,M34)</f>
        <v>3143.44</v>
      </c>
      <c r="BB34" s="77">
        <f>BA34+SUM(N34:AZ34)</f>
        <v>3143.44</v>
      </c>
      <c r="BC34" s="73" t="str">
        <f>SpellNumber(L34,BB34)</f>
        <v>INR  Three Thousand One Hundred &amp; Forty Three  and Paise Forty Four Only</v>
      </c>
      <c r="IA34" s="21">
        <v>5.05</v>
      </c>
      <c r="IB34" s="21" t="s">
        <v>165</v>
      </c>
      <c r="ID34" s="21">
        <v>2</v>
      </c>
      <c r="IE34" s="22" t="s">
        <v>46</v>
      </c>
      <c r="IF34" s="22"/>
      <c r="IG34" s="22"/>
      <c r="IH34" s="22"/>
      <c r="II34" s="22"/>
    </row>
    <row r="35" spans="1:243" s="21" customFormat="1" ht="116.25" customHeight="1">
      <c r="A35" s="33">
        <v>5.06</v>
      </c>
      <c r="B35" s="34" t="s">
        <v>166</v>
      </c>
      <c r="C35" s="35"/>
      <c r="D35" s="79"/>
      <c r="E35" s="79"/>
      <c r="F35" s="79"/>
      <c r="G35" s="79"/>
      <c r="H35" s="79"/>
      <c r="I35" s="79"/>
      <c r="J35" s="79"/>
      <c r="K35" s="79"/>
      <c r="L35" s="79"/>
      <c r="M35" s="79"/>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IA35" s="21">
        <v>5.06</v>
      </c>
      <c r="IB35" s="21" t="s">
        <v>166</v>
      </c>
      <c r="IE35" s="22"/>
      <c r="IF35" s="22"/>
      <c r="IG35" s="22"/>
      <c r="IH35" s="22"/>
      <c r="II35" s="22"/>
    </row>
    <row r="36" spans="1:243" s="21" customFormat="1" ht="54" customHeight="1">
      <c r="A36" s="33">
        <v>5.07</v>
      </c>
      <c r="B36" s="34" t="s">
        <v>167</v>
      </c>
      <c r="C36" s="35"/>
      <c r="D36" s="35">
        <v>6.8</v>
      </c>
      <c r="E36" s="65" t="s">
        <v>46</v>
      </c>
      <c r="F36" s="75">
        <v>1562.78</v>
      </c>
      <c r="G36" s="76"/>
      <c r="H36" s="39"/>
      <c r="I36" s="40" t="s">
        <v>36</v>
      </c>
      <c r="J36" s="41">
        <f t="shared" si="0"/>
        <v>1</v>
      </c>
      <c r="K36" s="39" t="s">
        <v>37</v>
      </c>
      <c r="L36" s="39" t="s">
        <v>4</v>
      </c>
      <c r="M36" s="42"/>
      <c r="N36" s="56"/>
      <c r="O36" s="56"/>
      <c r="P36" s="57"/>
      <c r="Q36" s="56"/>
      <c r="R36" s="56"/>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61">
        <f>total_amount_ba($B$2,$D$2,D36,F36,J36,K36,M36)</f>
        <v>10626.9</v>
      </c>
      <c r="BB36" s="77">
        <f>BA36+SUM(N36:AZ36)</f>
        <v>10626.9</v>
      </c>
      <c r="BC36" s="73" t="str">
        <f>SpellNumber(L36,BB36)</f>
        <v>INR  Ten Thousand Six Hundred &amp; Twenty Six  and Paise Ninety Only</v>
      </c>
      <c r="IA36" s="21">
        <v>5.07</v>
      </c>
      <c r="IB36" s="21" t="s">
        <v>167</v>
      </c>
      <c r="ID36" s="21">
        <v>6.8</v>
      </c>
      <c r="IE36" s="22" t="s">
        <v>46</v>
      </c>
      <c r="IF36" s="22"/>
      <c r="IG36" s="22"/>
      <c r="IH36" s="22"/>
      <c r="II36" s="22"/>
    </row>
    <row r="37" spans="1:243" s="21" customFormat="1" ht="33.75" customHeight="1">
      <c r="A37" s="33">
        <v>5.08</v>
      </c>
      <c r="B37" s="34" t="s">
        <v>168</v>
      </c>
      <c r="C37" s="35"/>
      <c r="D37" s="35">
        <v>6.8</v>
      </c>
      <c r="E37" s="65" t="s">
        <v>46</v>
      </c>
      <c r="F37" s="75">
        <v>82.11</v>
      </c>
      <c r="G37" s="76"/>
      <c r="H37" s="39"/>
      <c r="I37" s="40" t="s">
        <v>36</v>
      </c>
      <c r="J37" s="41">
        <f t="shared" si="0"/>
        <v>1</v>
      </c>
      <c r="K37" s="39" t="s">
        <v>37</v>
      </c>
      <c r="L37" s="39" t="s">
        <v>4</v>
      </c>
      <c r="M37" s="42"/>
      <c r="N37" s="56"/>
      <c r="O37" s="56"/>
      <c r="P37" s="57"/>
      <c r="Q37" s="56"/>
      <c r="R37" s="56"/>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61">
        <f>total_amount_ba($B$2,$D$2,D37,F37,J37,K37,M37)</f>
        <v>558.35</v>
      </c>
      <c r="BB37" s="77">
        <f>BA37+SUM(N37:AZ37)</f>
        <v>558.35</v>
      </c>
      <c r="BC37" s="73" t="str">
        <f>SpellNumber(L37,BB37)</f>
        <v>INR  Five Hundred &amp; Fifty Eight  and Paise Thirty Five Only</v>
      </c>
      <c r="IA37" s="21">
        <v>5.08</v>
      </c>
      <c r="IB37" s="21" t="s">
        <v>168</v>
      </c>
      <c r="ID37" s="21">
        <v>6.8</v>
      </c>
      <c r="IE37" s="22" t="s">
        <v>46</v>
      </c>
      <c r="IF37" s="22"/>
      <c r="IG37" s="22"/>
      <c r="IH37" s="22"/>
      <c r="II37" s="22"/>
    </row>
    <row r="38" spans="1:243" s="21" customFormat="1" ht="33" customHeight="1">
      <c r="A38" s="33">
        <v>5.09</v>
      </c>
      <c r="B38" s="34" t="s">
        <v>169</v>
      </c>
      <c r="C38" s="35"/>
      <c r="D38" s="79"/>
      <c r="E38" s="79"/>
      <c r="F38" s="79"/>
      <c r="G38" s="79"/>
      <c r="H38" s="79"/>
      <c r="I38" s="79"/>
      <c r="J38" s="79"/>
      <c r="K38" s="79"/>
      <c r="L38" s="79"/>
      <c r="M38" s="79"/>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IA38" s="21">
        <v>5.09</v>
      </c>
      <c r="IB38" s="21" t="s">
        <v>169</v>
      </c>
      <c r="IE38" s="22"/>
      <c r="IF38" s="22"/>
      <c r="IG38" s="22"/>
      <c r="IH38" s="22"/>
      <c r="II38" s="22"/>
    </row>
    <row r="39" spans="1:243" s="21" customFormat="1" ht="34.5" customHeight="1">
      <c r="A39" s="74">
        <v>5.1</v>
      </c>
      <c r="B39" s="34" t="s">
        <v>170</v>
      </c>
      <c r="C39" s="35"/>
      <c r="D39" s="35">
        <v>6</v>
      </c>
      <c r="E39" s="65" t="s">
        <v>49</v>
      </c>
      <c r="F39" s="75">
        <v>198.25</v>
      </c>
      <c r="G39" s="76"/>
      <c r="H39" s="39"/>
      <c r="I39" s="40" t="s">
        <v>36</v>
      </c>
      <c r="J39" s="41">
        <f t="shared" si="0"/>
        <v>1</v>
      </c>
      <c r="K39" s="39" t="s">
        <v>37</v>
      </c>
      <c r="L39" s="39" t="s">
        <v>4</v>
      </c>
      <c r="M39" s="42"/>
      <c r="N39" s="56"/>
      <c r="O39" s="56"/>
      <c r="P39" s="57"/>
      <c r="Q39" s="56"/>
      <c r="R39" s="56"/>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61">
        <f>total_amount_ba($B$2,$D$2,D39,F39,J39,K39,M39)</f>
        <v>1189.5</v>
      </c>
      <c r="BB39" s="77">
        <f>BA39+SUM(N39:AZ39)</f>
        <v>1189.5</v>
      </c>
      <c r="BC39" s="73" t="str">
        <f>SpellNumber(L39,BB39)</f>
        <v>INR  One Thousand One Hundred &amp; Eighty Nine  and Paise Fifty Only</v>
      </c>
      <c r="IA39" s="21">
        <v>5.1</v>
      </c>
      <c r="IB39" s="21" t="s">
        <v>170</v>
      </c>
      <c r="ID39" s="21">
        <v>6</v>
      </c>
      <c r="IE39" s="22" t="s">
        <v>49</v>
      </c>
      <c r="IF39" s="22"/>
      <c r="IG39" s="22"/>
      <c r="IH39" s="22"/>
      <c r="II39" s="22"/>
    </row>
    <row r="40" spans="1:243" s="21" customFormat="1" ht="81" customHeight="1">
      <c r="A40" s="33">
        <v>5.11</v>
      </c>
      <c r="B40" s="34" t="s">
        <v>171</v>
      </c>
      <c r="C40" s="35"/>
      <c r="D40" s="79"/>
      <c r="E40" s="79"/>
      <c r="F40" s="79"/>
      <c r="G40" s="79"/>
      <c r="H40" s="79"/>
      <c r="I40" s="79"/>
      <c r="J40" s="79"/>
      <c r="K40" s="79"/>
      <c r="L40" s="79"/>
      <c r="M40" s="79"/>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IA40" s="21">
        <v>5.11</v>
      </c>
      <c r="IB40" s="21" t="s">
        <v>171</v>
      </c>
      <c r="IE40" s="22"/>
      <c r="IF40" s="22"/>
      <c r="IG40" s="22"/>
      <c r="IH40" s="22"/>
      <c r="II40" s="22"/>
    </row>
    <row r="41" spans="1:243" s="21" customFormat="1" ht="34.5" customHeight="1">
      <c r="A41" s="33">
        <v>5.12</v>
      </c>
      <c r="B41" s="34" t="s">
        <v>172</v>
      </c>
      <c r="C41" s="35"/>
      <c r="D41" s="35">
        <v>6</v>
      </c>
      <c r="E41" s="65" t="s">
        <v>49</v>
      </c>
      <c r="F41" s="75">
        <v>203.16</v>
      </c>
      <c r="G41" s="76"/>
      <c r="H41" s="39"/>
      <c r="I41" s="40" t="s">
        <v>36</v>
      </c>
      <c r="J41" s="41">
        <f t="shared" si="0"/>
        <v>1</v>
      </c>
      <c r="K41" s="39" t="s">
        <v>37</v>
      </c>
      <c r="L41" s="39" t="s">
        <v>4</v>
      </c>
      <c r="M41" s="42"/>
      <c r="N41" s="56"/>
      <c r="O41" s="56"/>
      <c r="P41" s="57"/>
      <c r="Q41" s="56"/>
      <c r="R41" s="56"/>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61">
        <f>total_amount_ba($B$2,$D$2,D41,F41,J41,K41,M41)</f>
        <v>1218.96</v>
      </c>
      <c r="BB41" s="77">
        <f>BA41+SUM(N41:AZ41)</f>
        <v>1218.96</v>
      </c>
      <c r="BC41" s="73" t="str">
        <f>SpellNumber(L41,BB41)</f>
        <v>INR  One Thousand Two Hundred &amp; Eighteen  and Paise Ninety Six Only</v>
      </c>
      <c r="IA41" s="21">
        <v>5.12</v>
      </c>
      <c r="IB41" s="21" t="s">
        <v>172</v>
      </c>
      <c r="ID41" s="21">
        <v>6</v>
      </c>
      <c r="IE41" s="22" t="s">
        <v>49</v>
      </c>
      <c r="IF41" s="22"/>
      <c r="IG41" s="22"/>
      <c r="IH41" s="22"/>
      <c r="II41" s="22"/>
    </row>
    <row r="42" spans="1:243" s="21" customFormat="1" ht="81" customHeight="1">
      <c r="A42" s="33">
        <v>5.13</v>
      </c>
      <c r="B42" s="34" t="s">
        <v>104</v>
      </c>
      <c r="C42" s="35"/>
      <c r="D42" s="79"/>
      <c r="E42" s="79"/>
      <c r="F42" s="79"/>
      <c r="G42" s="79"/>
      <c r="H42" s="79"/>
      <c r="I42" s="79"/>
      <c r="J42" s="79"/>
      <c r="K42" s="79"/>
      <c r="L42" s="79"/>
      <c r="M42" s="79"/>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IA42" s="21">
        <v>5.13</v>
      </c>
      <c r="IB42" s="21" t="s">
        <v>104</v>
      </c>
      <c r="IE42" s="22"/>
      <c r="IF42" s="22"/>
      <c r="IG42" s="22"/>
      <c r="IH42" s="22"/>
      <c r="II42" s="22"/>
    </row>
    <row r="43" spans="1:243" s="21" customFormat="1" ht="34.5" customHeight="1">
      <c r="A43" s="33">
        <v>5.14</v>
      </c>
      <c r="B43" s="34" t="s">
        <v>173</v>
      </c>
      <c r="C43" s="35"/>
      <c r="D43" s="35">
        <v>6</v>
      </c>
      <c r="E43" s="65" t="s">
        <v>49</v>
      </c>
      <c r="F43" s="75">
        <v>90.79</v>
      </c>
      <c r="G43" s="76"/>
      <c r="H43" s="39"/>
      <c r="I43" s="40" t="s">
        <v>36</v>
      </c>
      <c r="J43" s="41">
        <f t="shared" si="0"/>
        <v>1</v>
      </c>
      <c r="K43" s="39" t="s">
        <v>37</v>
      </c>
      <c r="L43" s="39" t="s">
        <v>4</v>
      </c>
      <c r="M43" s="42"/>
      <c r="N43" s="56"/>
      <c r="O43" s="56"/>
      <c r="P43" s="57"/>
      <c r="Q43" s="56"/>
      <c r="R43" s="56"/>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61">
        <f>total_amount_ba($B$2,$D$2,D43,F43,J43,K43,M43)</f>
        <v>544.74</v>
      </c>
      <c r="BB43" s="77">
        <f>BA43+SUM(N43:AZ43)</f>
        <v>544.74</v>
      </c>
      <c r="BC43" s="73" t="str">
        <f>SpellNumber(L43,BB43)</f>
        <v>INR  Five Hundred &amp; Forty Four  and Paise Seventy Four Only</v>
      </c>
      <c r="IA43" s="21">
        <v>5.14</v>
      </c>
      <c r="IB43" s="21" t="s">
        <v>173</v>
      </c>
      <c r="ID43" s="21">
        <v>6</v>
      </c>
      <c r="IE43" s="22" t="s">
        <v>49</v>
      </c>
      <c r="IF43" s="22"/>
      <c r="IG43" s="22"/>
      <c r="IH43" s="22"/>
      <c r="II43" s="22"/>
    </row>
    <row r="44" spans="1:243" s="21" customFormat="1" ht="34.5" customHeight="1">
      <c r="A44" s="33">
        <v>5.15</v>
      </c>
      <c r="B44" s="34" t="s">
        <v>174</v>
      </c>
      <c r="C44" s="35"/>
      <c r="D44" s="35">
        <v>3</v>
      </c>
      <c r="E44" s="65" t="s">
        <v>49</v>
      </c>
      <c r="F44" s="75">
        <v>78.91</v>
      </c>
      <c r="G44" s="76"/>
      <c r="H44" s="39"/>
      <c r="I44" s="40" t="s">
        <v>36</v>
      </c>
      <c r="J44" s="41">
        <f t="shared" si="0"/>
        <v>1</v>
      </c>
      <c r="K44" s="39" t="s">
        <v>37</v>
      </c>
      <c r="L44" s="39" t="s">
        <v>4</v>
      </c>
      <c r="M44" s="42"/>
      <c r="N44" s="56"/>
      <c r="O44" s="56"/>
      <c r="P44" s="57"/>
      <c r="Q44" s="56"/>
      <c r="R44" s="56"/>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61">
        <f>total_amount_ba($B$2,$D$2,D44,F44,J44,K44,M44)</f>
        <v>236.73</v>
      </c>
      <c r="BB44" s="77">
        <f>BA44+SUM(N44:AZ44)</f>
        <v>236.73</v>
      </c>
      <c r="BC44" s="73" t="str">
        <f>SpellNumber(L44,BB44)</f>
        <v>INR  Two Hundred &amp; Thirty Six  and Paise Seventy Three Only</v>
      </c>
      <c r="IA44" s="21">
        <v>5.15</v>
      </c>
      <c r="IB44" s="21" t="s">
        <v>174</v>
      </c>
      <c r="ID44" s="21">
        <v>3</v>
      </c>
      <c r="IE44" s="22" t="s">
        <v>49</v>
      </c>
      <c r="IF44" s="22"/>
      <c r="IG44" s="22"/>
      <c r="IH44" s="22"/>
      <c r="II44" s="22"/>
    </row>
    <row r="45" spans="1:243" s="21" customFormat="1" ht="34.5" customHeight="1">
      <c r="A45" s="33">
        <v>5.16</v>
      </c>
      <c r="B45" s="34" t="s">
        <v>175</v>
      </c>
      <c r="C45" s="35"/>
      <c r="D45" s="35">
        <v>6</v>
      </c>
      <c r="E45" s="65" t="s">
        <v>49</v>
      </c>
      <c r="F45" s="75">
        <v>65.76</v>
      </c>
      <c r="G45" s="76"/>
      <c r="H45" s="39"/>
      <c r="I45" s="40" t="s">
        <v>36</v>
      </c>
      <c r="J45" s="41">
        <f t="shared" si="0"/>
        <v>1</v>
      </c>
      <c r="K45" s="39" t="s">
        <v>37</v>
      </c>
      <c r="L45" s="39" t="s">
        <v>4</v>
      </c>
      <c r="M45" s="42"/>
      <c r="N45" s="56"/>
      <c r="O45" s="56"/>
      <c r="P45" s="57"/>
      <c r="Q45" s="56"/>
      <c r="R45" s="56"/>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61">
        <f>total_amount_ba($B$2,$D$2,D45,F45,J45,K45,M45)</f>
        <v>394.56</v>
      </c>
      <c r="BB45" s="77">
        <f>BA45+SUM(N45:AZ45)</f>
        <v>394.56</v>
      </c>
      <c r="BC45" s="73" t="str">
        <f>SpellNumber(L45,BB45)</f>
        <v>INR  Three Hundred &amp; Ninety Four  and Paise Fifty Six Only</v>
      </c>
      <c r="IA45" s="21">
        <v>5.16</v>
      </c>
      <c r="IB45" s="21" t="s">
        <v>175</v>
      </c>
      <c r="ID45" s="21">
        <v>6</v>
      </c>
      <c r="IE45" s="22" t="s">
        <v>49</v>
      </c>
      <c r="IF45" s="22"/>
      <c r="IG45" s="22"/>
      <c r="IH45" s="22"/>
      <c r="II45" s="22"/>
    </row>
    <row r="46" spans="1:243" s="21" customFormat="1" ht="84" customHeight="1">
      <c r="A46" s="33">
        <v>5.17</v>
      </c>
      <c r="B46" s="34" t="s">
        <v>105</v>
      </c>
      <c r="C46" s="35"/>
      <c r="D46" s="79"/>
      <c r="E46" s="79"/>
      <c r="F46" s="79"/>
      <c r="G46" s="79"/>
      <c r="H46" s="79"/>
      <c r="I46" s="79"/>
      <c r="J46" s="79"/>
      <c r="K46" s="79"/>
      <c r="L46" s="79"/>
      <c r="M46" s="79"/>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IA46" s="21">
        <v>5.17</v>
      </c>
      <c r="IB46" s="21" t="s">
        <v>105</v>
      </c>
      <c r="IE46" s="22"/>
      <c r="IF46" s="22"/>
      <c r="IG46" s="22"/>
      <c r="IH46" s="22"/>
      <c r="II46" s="22"/>
    </row>
    <row r="47" spans="1:243" s="21" customFormat="1" ht="34.5" customHeight="1">
      <c r="A47" s="33">
        <v>5.18</v>
      </c>
      <c r="B47" s="34" t="s">
        <v>170</v>
      </c>
      <c r="C47" s="35"/>
      <c r="D47" s="35">
        <v>18</v>
      </c>
      <c r="E47" s="65" t="s">
        <v>49</v>
      </c>
      <c r="F47" s="75">
        <v>52.3</v>
      </c>
      <c r="G47" s="76"/>
      <c r="H47" s="39"/>
      <c r="I47" s="40" t="s">
        <v>36</v>
      </c>
      <c r="J47" s="41">
        <f t="shared" si="0"/>
        <v>1</v>
      </c>
      <c r="K47" s="39" t="s">
        <v>37</v>
      </c>
      <c r="L47" s="39" t="s">
        <v>4</v>
      </c>
      <c r="M47" s="42"/>
      <c r="N47" s="56"/>
      <c r="O47" s="56"/>
      <c r="P47" s="57"/>
      <c r="Q47" s="56"/>
      <c r="R47" s="56"/>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61">
        <f>total_amount_ba($B$2,$D$2,D47,F47,J47,K47,M47)</f>
        <v>941.4</v>
      </c>
      <c r="BB47" s="77">
        <f>BA47+SUM(N47:AZ47)</f>
        <v>941.4</v>
      </c>
      <c r="BC47" s="73" t="str">
        <f>SpellNumber(L47,BB47)</f>
        <v>INR  Nine Hundred &amp; Forty One  and Paise Forty Only</v>
      </c>
      <c r="IA47" s="21">
        <v>5.18</v>
      </c>
      <c r="IB47" s="21" t="s">
        <v>170</v>
      </c>
      <c r="ID47" s="21">
        <v>18</v>
      </c>
      <c r="IE47" s="22" t="s">
        <v>49</v>
      </c>
      <c r="IF47" s="22"/>
      <c r="IG47" s="22"/>
      <c r="IH47" s="22"/>
      <c r="II47" s="22"/>
    </row>
    <row r="48" spans="1:243" s="21" customFormat="1" ht="100.5" customHeight="1">
      <c r="A48" s="33">
        <v>5.19</v>
      </c>
      <c r="B48" s="34" t="s">
        <v>176</v>
      </c>
      <c r="C48" s="35"/>
      <c r="D48" s="79"/>
      <c r="E48" s="79"/>
      <c r="F48" s="79"/>
      <c r="G48" s="79"/>
      <c r="H48" s="79"/>
      <c r="I48" s="79"/>
      <c r="J48" s="79"/>
      <c r="K48" s="79"/>
      <c r="L48" s="79"/>
      <c r="M48" s="79"/>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IA48" s="21">
        <v>5.19</v>
      </c>
      <c r="IB48" s="21" t="s">
        <v>176</v>
      </c>
      <c r="IE48" s="22"/>
      <c r="IF48" s="22"/>
      <c r="IG48" s="22"/>
      <c r="IH48" s="22"/>
      <c r="II48" s="22"/>
    </row>
    <row r="49" spans="1:243" s="21" customFormat="1" ht="34.5" customHeight="1">
      <c r="A49" s="74">
        <v>5.2</v>
      </c>
      <c r="B49" s="34" t="s">
        <v>177</v>
      </c>
      <c r="C49" s="35"/>
      <c r="D49" s="35">
        <v>3</v>
      </c>
      <c r="E49" s="65" t="s">
        <v>49</v>
      </c>
      <c r="F49" s="75">
        <v>54.41</v>
      </c>
      <c r="G49" s="76"/>
      <c r="H49" s="39"/>
      <c r="I49" s="40" t="s">
        <v>36</v>
      </c>
      <c r="J49" s="41">
        <f t="shared" si="0"/>
        <v>1</v>
      </c>
      <c r="K49" s="39" t="s">
        <v>37</v>
      </c>
      <c r="L49" s="39" t="s">
        <v>4</v>
      </c>
      <c r="M49" s="42"/>
      <c r="N49" s="56"/>
      <c r="O49" s="56"/>
      <c r="P49" s="57"/>
      <c r="Q49" s="56"/>
      <c r="R49" s="56"/>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61">
        <f>total_amount_ba($B$2,$D$2,D49,F49,J49,K49,M49)</f>
        <v>163.23</v>
      </c>
      <c r="BB49" s="77">
        <f>BA49+SUM(N49:AZ49)</f>
        <v>163.23</v>
      </c>
      <c r="BC49" s="73" t="str">
        <f>SpellNumber(L49,BB49)</f>
        <v>INR  One Hundred &amp; Sixty Three  and Paise Twenty Three Only</v>
      </c>
      <c r="IA49" s="21">
        <v>5.2</v>
      </c>
      <c r="IB49" s="21" t="s">
        <v>177</v>
      </c>
      <c r="ID49" s="21">
        <v>3</v>
      </c>
      <c r="IE49" s="22" t="s">
        <v>49</v>
      </c>
      <c r="IF49" s="22"/>
      <c r="IG49" s="22"/>
      <c r="IH49" s="22"/>
      <c r="II49" s="22"/>
    </row>
    <row r="50" spans="1:243" s="21" customFormat="1" ht="63.75" customHeight="1">
      <c r="A50" s="33">
        <v>5.21</v>
      </c>
      <c r="B50" s="34" t="s">
        <v>178</v>
      </c>
      <c r="C50" s="35"/>
      <c r="D50" s="79"/>
      <c r="E50" s="79"/>
      <c r="F50" s="79"/>
      <c r="G50" s="79"/>
      <c r="H50" s="79"/>
      <c r="I50" s="79"/>
      <c r="J50" s="79"/>
      <c r="K50" s="79"/>
      <c r="L50" s="79"/>
      <c r="M50" s="79"/>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IA50" s="21">
        <v>5.21</v>
      </c>
      <c r="IB50" s="21" t="s">
        <v>178</v>
      </c>
      <c r="IE50" s="22"/>
      <c r="IF50" s="22"/>
      <c r="IG50" s="22"/>
      <c r="IH50" s="22"/>
      <c r="II50" s="22"/>
    </row>
    <row r="51" spans="1:243" s="21" customFormat="1" ht="34.5" customHeight="1">
      <c r="A51" s="33">
        <v>5.22</v>
      </c>
      <c r="B51" s="34" t="s">
        <v>179</v>
      </c>
      <c r="C51" s="35"/>
      <c r="D51" s="35">
        <v>6</v>
      </c>
      <c r="E51" s="65" t="s">
        <v>49</v>
      </c>
      <c r="F51" s="75">
        <v>27.22</v>
      </c>
      <c r="G51" s="76"/>
      <c r="H51" s="39"/>
      <c r="I51" s="40" t="s">
        <v>36</v>
      </c>
      <c r="J51" s="41">
        <f t="shared" si="0"/>
        <v>1</v>
      </c>
      <c r="K51" s="39" t="s">
        <v>37</v>
      </c>
      <c r="L51" s="39" t="s">
        <v>4</v>
      </c>
      <c r="M51" s="42"/>
      <c r="N51" s="56"/>
      <c r="O51" s="56"/>
      <c r="P51" s="57"/>
      <c r="Q51" s="56"/>
      <c r="R51" s="56"/>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61">
        <f>total_amount_ba($B$2,$D$2,D51,F51,J51,K51,M51)</f>
        <v>163.32</v>
      </c>
      <c r="BB51" s="77">
        <f>BA51+SUM(N51:AZ51)</f>
        <v>163.32</v>
      </c>
      <c r="BC51" s="73" t="str">
        <f>SpellNumber(L51,BB51)</f>
        <v>INR  One Hundred &amp; Sixty Three  and Paise Thirty Two Only</v>
      </c>
      <c r="IA51" s="21">
        <v>5.22</v>
      </c>
      <c r="IB51" s="21" t="s">
        <v>179</v>
      </c>
      <c r="ID51" s="21">
        <v>6</v>
      </c>
      <c r="IE51" s="22" t="s">
        <v>49</v>
      </c>
      <c r="IF51" s="22"/>
      <c r="IG51" s="22"/>
      <c r="IH51" s="22"/>
      <c r="II51" s="22"/>
    </row>
    <row r="52" spans="1:243" s="21" customFormat="1" ht="209.25" customHeight="1">
      <c r="A52" s="33">
        <v>5.23</v>
      </c>
      <c r="B52" s="34" t="s">
        <v>107</v>
      </c>
      <c r="C52" s="35"/>
      <c r="D52" s="79"/>
      <c r="E52" s="79"/>
      <c r="F52" s="79"/>
      <c r="G52" s="79"/>
      <c r="H52" s="79"/>
      <c r="I52" s="79"/>
      <c r="J52" s="79"/>
      <c r="K52" s="79"/>
      <c r="L52" s="79"/>
      <c r="M52" s="79"/>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IA52" s="21">
        <v>5.23</v>
      </c>
      <c r="IB52" s="21" t="s">
        <v>107</v>
      </c>
      <c r="IE52" s="22"/>
      <c r="IF52" s="22"/>
      <c r="IG52" s="22"/>
      <c r="IH52" s="22"/>
      <c r="II52" s="22"/>
    </row>
    <row r="53" spans="1:243" s="21" customFormat="1" ht="34.5" customHeight="1">
      <c r="A53" s="33">
        <v>5.24</v>
      </c>
      <c r="B53" s="34" t="s">
        <v>180</v>
      </c>
      <c r="C53" s="35"/>
      <c r="D53" s="35">
        <v>15</v>
      </c>
      <c r="E53" s="65" t="s">
        <v>94</v>
      </c>
      <c r="F53" s="75">
        <v>234.5</v>
      </c>
      <c r="G53" s="76"/>
      <c r="H53" s="39"/>
      <c r="I53" s="40" t="s">
        <v>36</v>
      </c>
      <c r="J53" s="41">
        <f t="shared" si="0"/>
        <v>1</v>
      </c>
      <c r="K53" s="39" t="s">
        <v>37</v>
      </c>
      <c r="L53" s="39" t="s">
        <v>4</v>
      </c>
      <c r="M53" s="42"/>
      <c r="N53" s="56"/>
      <c r="O53" s="56"/>
      <c r="P53" s="57"/>
      <c r="Q53" s="56"/>
      <c r="R53" s="56"/>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61">
        <f>total_amount_ba($B$2,$D$2,D53,F53,J53,K53,M53)</f>
        <v>3517.5</v>
      </c>
      <c r="BB53" s="77">
        <f>BA53+SUM(N53:AZ53)</f>
        <v>3517.5</v>
      </c>
      <c r="BC53" s="73" t="str">
        <f>SpellNumber(L53,BB53)</f>
        <v>INR  Three Thousand Five Hundred &amp; Seventeen  and Paise Fifty Only</v>
      </c>
      <c r="IA53" s="21">
        <v>5.24</v>
      </c>
      <c r="IB53" s="21" t="s">
        <v>180</v>
      </c>
      <c r="ID53" s="21">
        <v>15</v>
      </c>
      <c r="IE53" s="22" t="s">
        <v>94</v>
      </c>
      <c r="IF53" s="22"/>
      <c r="IG53" s="22"/>
      <c r="IH53" s="22"/>
      <c r="II53" s="22"/>
    </row>
    <row r="54" spans="1:243" s="21" customFormat="1" ht="34.5" customHeight="1">
      <c r="A54" s="33">
        <v>5.25</v>
      </c>
      <c r="B54" s="34" t="s">
        <v>108</v>
      </c>
      <c r="C54" s="35"/>
      <c r="D54" s="79"/>
      <c r="E54" s="79"/>
      <c r="F54" s="79"/>
      <c r="G54" s="79"/>
      <c r="H54" s="79"/>
      <c r="I54" s="79"/>
      <c r="J54" s="79"/>
      <c r="K54" s="79"/>
      <c r="L54" s="79"/>
      <c r="M54" s="79"/>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IA54" s="21">
        <v>5.25</v>
      </c>
      <c r="IB54" s="21" t="s">
        <v>108</v>
      </c>
      <c r="IE54" s="22"/>
      <c r="IF54" s="22"/>
      <c r="IG54" s="22"/>
      <c r="IH54" s="22"/>
      <c r="II54" s="22"/>
    </row>
    <row r="55" spans="1:243" s="21" customFormat="1" ht="376.5" customHeight="1">
      <c r="A55" s="33">
        <v>5.26</v>
      </c>
      <c r="B55" s="34" t="s">
        <v>109</v>
      </c>
      <c r="C55" s="35"/>
      <c r="D55" s="35">
        <v>4.5</v>
      </c>
      <c r="E55" s="65" t="s">
        <v>46</v>
      </c>
      <c r="F55" s="75">
        <v>1543.8</v>
      </c>
      <c r="G55" s="76"/>
      <c r="H55" s="39"/>
      <c r="I55" s="40" t="s">
        <v>36</v>
      </c>
      <c r="J55" s="41">
        <f t="shared" si="0"/>
        <v>1</v>
      </c>
      <c r="K55" s="39" t="s">
        <v>37</v>
      </c>
      <c r="L55" s="39" t="s">
        <v>4</v>
      </c>
      <c r="M55" s="42"/>
      <c r="N55" s="56"/>
      <c r="O55" s="56"/>
      <c r="P55" s="57"/>
      <c r="Q55" s="56"/>
      <c r="R55" s="56"/>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61">
        <f>total_amount_ba($B$2,$D$2,D55,F55,J55,K55,M55)</f>
        <v>6947.1</v>
      </c>
      <c r="BB55" s="77">
        <f>BA55+SUM(N55:AZ55)</f>
        <v>6947.1</v>
      </c>
      <c r="BC55" s="73" t="str">
        <f>SpellNumber(L55,BB55)</f>
        <v>INR  Six Thousand Nine Hundred &amp; Forty Seven  and Paise Ten Only</v>
      </c>
      <c r="IA55" s="21">
        <v>5.26</v>
      </c>
      <c r="IB55" s="21" t="s">
        <v>109</v>
      </c>
      <c r="ID55" s="21">
        <v>4.5</v>
      </c>
      <c r="IE55" s="22" t="s">
        <v>46</v>
      </c>
      <c r="IF55" s="22"/>
      <c r="IG55" s="22"/>
      <c r="IH55" s="22"/>
      <c r="II55" s="22"/>
    </row>
    <row r="56" spans="1:243" s="21" customFormat="1" ht="114" customHeight="1">
      <c r="A56" s="33">
        <v>5.27</v>
      </c>
      <c r="B56" s="34" t="s">
        <v>181</v>
      </c>
      <c r="C56" s="35"/>
      <c r="D56" s="79"/>
      <c r="E56" s="79"/>
      <c r="F56" s="79"/>
      <c r="G56" s="79"/>
      <c r="H56" s="79"/>
      <c r="I56" s="79"/>
      <c r="J56" s="79"/>
      <c r="K56" s="79"/>
      <c r="L56" s="79"/>
      <c r="M56" s="79"/>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IA56" s="21">
        <v>5.27</v>
      </c>
      <c r="IB56" s="21" t="s">
        <v>181</v>
      </c>
      <c r="IE56" s="22"/>
      <c r="IF56" s="22"/>
      <c r="IG56" s="22"/>
      <c r="IH56" s="22"/>
      <c r="II56" s="22"/>
    </row>
    <row r="57" spans="1:243" s="21" customFormat="1" ht="34.5" customHeight="1">
      <c r="A57" s="33">
        <v>5.28</v>
      </c>
      <c r="B57" s="34" t="s">
        <v>182</v>
      </c>
      <c r="C57" s="35"/>
      <c r="D57" s="35">
        <v>6.7</v>
      </c>
      <c r="E57" s="65" t="s">
        <v>46</v>
      </c>
      <c r="F57" s="75">
        <v>629.24</v>
      </c>
      <c r="G57" s="76"/>
      <c r="H57" s="39"/>
      <c r="I57" s="40" t="s">
        <v>36</v>
      </c>
      <c r="J57" s="41">
        <f t="shared" si="0"/>
        <v>1</v>
      </c>
      <c r="K57" s="39" t="s">
        <v>37</v>
      </c>
      <c r="L57" s="39" t="s">
        <v>4</v>
      </c>
      <c r="M57" s="42"/>
      <c r="N57" s="56"/>
      <c r="O57" s="56"/>
      <c r="P57" s="57"/>
      <c r="Q57" s="56"/>
      <c r="R57" s="56"/>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61">
        <f>total_amount_ba($B$2,$D$2,D57,F57,J57,K57,M57)</f>
        <v>4215.91</v>
      </c>
      <c r="BB57" s="77">
        <f>BA57+SUM(N57:AZ57)</f>
        <v>4215.91</v>
      </c>
      <c r="BC57" s="73" t="str">
        <f>SpellNumber(L57,BB57)</f>
        <v>INR  Four Thousand Two Hundred &amp; Fifteen  and Paise Ninety One Only</v>
      </c>
      <c r="IA57" s="21">
        <v>5.28</v>
      </c>
      <c r="IB57" s="21" t="s">
        <v>182</v>
      </c>
      <c r="ID57" s="21">
        <v>6.7</v>
      </c>
      <c r="IE57" s="22" t="s">
        <v>46</v>
      </c>
      <c r="IF57" s="22"/>
      <c r="IG57" s="22"/>
      <c r="IH57" s="22"/>
      <c r="II57" s="22"/>
    </row>
    <row r="58" spans="1:243" s="21" customFormat="1" ht="15.75" customHeight="1">
      <c r="A58" s="33">
        <v>6</v>
      </c>
      <c r="B58" s="34" t="s">
        <v>50</v>
      </c>
      <c r="C58" s="35"/>
      <c r="D58" s="79"/>
      <c r="E58" s="79"/>
      <c r="F58" s="79"/>
      <c r="G58" s="79"/>
      <c r="H58" s="79"/>
      <c r="I58" s="79"/>
      <c r="J58" s="79"/>
      <c r="K58" s="79"/>
      <c r="L58" s="79"/>
      <c r="M58" s="79"/>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IA58" s="21">
        <v>6</v>
      </c>
      <c r="IB58" s="21" t="s">
        <v>50</v>
      </c>
      <c r="IE58" s="22"/>
      <c r="IF58" s="22"/>
      <c r="IG58" s="22"/>
      <c r="IH58" s="22"/>
      <c r="II58" s="22"/>
    </row>
    <row r="59" spans="1:243" s="21" customFormat="1" ht="193.5" customHeight="1">
      <c r="A59" s="33">
        <v>6.01</v>
      </c>
      <c r="B59" s="34" t="s">
        <v>183</v>
      </c>
      <c r="C59" s="35"/>
      <c r="D59" s="35">
        <v>11</v>
      </c>
      <c r="E59" s="65" t="s">
        <v>46</v>
      </c>
      <c r="F59" s="75">
        <v>813.59</v>
      </c>
      <c r="G59" s="76"/>
      <c r="H59" s="39"/>
      <c r="I59" s="40" t="s">
        <v>36</v>
      </c>
      <c r="J59" s="41">
        <f t="shared" si="0"/>
        <v>1</v>
      </c>
      <c r="K59" s="39" t="s">
        <v>37</v>
      </c>
      <c r="L59" s="39" t="s">
        <v>4</v>
      </c>
      <c r="M59" s="42"/>
      <c r="N59" s="56"/>
      <c r="O59" s="56"/>
      <c r="P59" s="57"/>
      <c r="Q59" s="56"/>
      <c r="R59" s="56"/>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61">
        <f>total_amount_ba($B$2,$D$2,D59,F59,J59,K59,M59)</f>
        <v>8949.49</v>
      </c>
      <c r="BB59" s="77">
        <f>BA59+SUM(N59:AZ59)</f>
        <v>8949.49</v>
      </c>
      <c r="BC59" s="73" t="str">
        <f>SpellNumber(L59,BB59)</f>
        <v>INR  Eight Thousand Nine Hundred &amp; Forty Nine  and Paise Forty Nine Only</v>
      </c>
      <c r="IA59" s="21">
        <v>6.01</v>
      </c>
      <c r="IB59" s="21" t="s">
        <v>183</v>
      </c>
      <c r="ID59" s="21">
        <v>11</v>
      </c>
      <c r="IE59" s="22" t="s">
        <v>46</v>
      </c>
      <c r="IF59" s="22"/>
      <c r="IG59" s="22"/>
      <c r="IH59" s="22"/>
      <c r="II59" s="22"/>
    </row>
    <row r="60" spans="1:243" s="21" customFormat="1" ht="237" customHeight="1">
      <c r="A60" s="33">
        <v>6.02</v>
      </c>
      <c r="B60" s="34" t="s">
        <v>184</v>
      </c>
      <c r="C60" s="35"/>
      <c r="D60" s="79"/>
      <c r="E60" s="79"/>
      <c r="F60" s="79"/>
      <c r="G60" s="79"/>
      <c r="H60" s="79"/>
      <c r="I60" s="79"/>
      <c r="J60" s="79"/>
      <c r="K60" s="79"/>
      <c r="L60" s="79"/>
      <c r="M60" s="79"/>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IA60" s="21">
        <v>6.02</v>
      </c>
      <c r="IB60" s="21" t="s">
        <v>184</v>
      </c>
      <c r="IE60" s="22"/>
      <c r="IF60" s="22"/>
      <c r="IG60" s="22"/>
      <c r="IH60" s="22"/>
      <c r="II60" s="22"/>
    </row>
    <row r="61" spans="1:243" s="21" customFormat="1" ht="34.5" customHeight="1">
      <c r="A61" s="33">
        <v>6.03</v>
      </c>
      <c r="B61" s="34" t="s">
        <v>185</v>
      </c>
      <c r="C61" s="35"/>
      <c r="D61" s="79"/>
      <c r="E61" s="79"/>
      <c r="F61" s="79"/>
      <c r="G61" s="79"/>
      <c r="H61" s="79"/>
      <c r="I61" s="79"/>
      <c r="J61" s="79"/>
      <c r="K61" s="79"/>
      <c r="L61" s="79"/>
      <c r="M61" s="79"/>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IA61" s="21">
        <v>6.03</v>
      </c>
      <c r="IB61" s="21" t="s">
        <v>185</v>
      </c>
      <c r="IE61" s="22"/>
      <c r="IF61" s="22"/>
      <c r="IG61" s="22"/>
      <c r="IH61" s="22"/>
      <c r="II61" s="22"/>
    </row>
    <row r="62" spans="1:243" s="21" customFormat="1" ht="34.5" customHeight="1">
      <c r="A62" s="33">
        <v>6.04</v>
      </c>
      <c r="B62" s="34" t="s">
        <v>186</v>
      </c>
      <c r="C62" s="35"/>
      <c r="D62" s="35">
        <v>48</v>
      </c>
      <c r="E62" s="65" t="s">
        <v>46</v>
      </c>
      <c r="F62" s="75">
        <v>1159.27</v>
      </c>
      <c r="G62" s="76"/>
      <c r="H62" s="39"/>
      <c r="I62" s="40" t="s">
        <v>36</v>
      </c>
      <c r="J62" s="41">
        <f t="shared" si="0"/>
        <v>1</v>
      </c>
      <c r="K62" s="39" t="s">
        <v>37</v>
      </c>
      <c r="L62" s="39" t="s">
        <v>4</v>
      </c>
      <c r="M62" s="42"/>
      <c r="N62" s="56"/>
      <c r="O62" s="56"/>
      <c r="P62" s="57"/>
      <c r="Q62" s="56"/>
      <c r="R62" s="56"/>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61">
        <f>total_amount_ba($B$2,$D$2,D62,F62,J62,K62,M62)</f>
        <v>55644.96</v>
      </c>
      <c r="BB62" s="77">
        <f>BA62+SUM(N62:AZ62)</f>
        <v>55644.96</v>
      </c>
      <c r="BC62" s="73" t="str">
        <f>SpellNumber(L62,BB62)</f>
        <v>INR  Fifty Five Thousand Six Hundred &amp; Forty Four  and Paise Ninety Six Only</v>
      </c>
      <c r="IA62" s="21">
        <v>6.04</v>
      </c>
      <c r="IB62" s="21" t="s">
        <v>186</v>
      </c>
      <c r="ID62" s="21">
        <v>48</v>
      </c>
      <c r="IE62" s="22" t="s">
        <v>46</v>
      </c>
      <c r="IF62" s="22"/>
      <c r="IG62" s="22"/>
      <c r="IH62" s="22"/>
      <c r="II62" s="22"/>
    </row>
    <row r="63" spans="1:243" s="21" customFormat="1" ht="165" customHeight="1">
      <c r="A63" s="33">
        <v>6.05</v>
      </c>
      <c r="B63" s="34" t="s">
        <v>187</v>
      </c>
      <c r="C63" s="35"/>
      <c r="D63" s="79"/>
      <c r="E63" s="79"/>
      <c r="F63" s="79"/>
      <c r="G63" s="79"/>
      <c r="H63" s="79"/>
      <c r="I63" s="79"/>
      <c r="J63" s="79"/>
      <c r="K63" s="79"/>
      <c r="L63" s="79"/>
      <c r="M63" s="79"/>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IA63" s="21">
        <v>6.05</v>
      </c>
      <c r="IB63" s="21" t="s">
        <v>187</v>
      </c>
      <c r="IE63" s="22"/>
      <c r="IF63" s="22"/>
      <c r="IG63" s="22"/>
      <c r="IH63" s="22"/>
      <c r="II63" s="22"/>
    </row>
    <row r="64" spans="1:243" s="21" customFormat="1" ht="48" customHeight="1">
      <c r="A64" s="33">
        <v>6.06</v>
      </c>
      <c r="B64" s="34" t="s">
        <v>188</v>
      </c>
      <c r="C64" s="35"/>
      <c r="D64" s="35">
        <v>7</v>
      </c>
      <c r="E64" s="65" t="s">
        <v>46</v>
      </c>
      <c r="F64" s="75">
        <v>1355.41</v>
      </c>
      <c r="G64" s="76"/>
      <c r="H64" s="39"/>
      <c r="I64" s="40" t="s">
        <v>36</v>
      </c>
      <c r="J64" s="41">
        <f t="shared" si="0"/>
        <v>1</v>
      </c>
      <c r="K64" s="39" t="s">
        <v>37</v>
      </c>
      <c r="L64" s="39" t="s">
        <v>4</v>
      </c>
      <c r="M64" s="42"/>
      <c r="N64" s="56"/>
      <c r="O64" s="56"/>
      <c r="P64" s="57"/>
      <c r="Q64" s="56"/>
      <c r="R64" s="56"/>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61">
        <f>total_amount_ba($B$2,$D$2,D64,F64,J64,K64,M64)</f>
        <v>9487.87</v>
      </c>
      <c r="BB64" s="77">
        <f>BA64+SUM(N64:AZ64)</f>
        <v>9487.87</v>
      </c>
      <c r="BC64" s="73" t="str">
        <f>SpellNumber(L64,BB64)</f>
        <v>INR  Nine Thousand Four Hundred &amp; Eighty Seven  and Paise Eighty Seven Only</v>
      </c>
      <c r="IA64" s="21">
        <v>6.06</v>
      </c>
      <c r="IB64" s="21" t="s">
        <v>188</v>
      </c>
      <c r="ID64" s="21">
        <v>7</v>
      </c>
      <c r="IE64" s="22" t="s">
        <v>46</v>
      </c>
      <c r="IF64" s="22"/>
      <c r="IG64" s="22"/>
      <c r="IH64" s="22"/>
      <c r="II64" s="22"/>
    </row>
    <row r="65" spans="1:243" s="21" customFormat="1" ht="19.5" customHeight="1">
      <c r="A65" s="33">
        <v>7</v>
      </c>
      <c r="B65" s="34" t="s">
        <v>51</v>
      </c>
      <c r="C65" s="35"/>
      <c r="D65" s="79"/>
      <c r="E65" s="79"/>
      <c r="F65" s="79"/>
      <c r="G65" s="79"/>
      <c r="H65" s="79"/>
      <c r="I65" s="79"/>
      <c r="J65" s="79"/>
      <c r="K65" s="79"/>
      <c r="L65" s="79"/>
      <c r="M65" s="79"/>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IA65" s="21">
        <v>7</v>
      </c>
      <c r="IB65" s="21" t="s">
        <v>51</v>
      </c>
      <c r="IE65" s="22"/>
      <c r="IF65" s="22"/>
      <c r="IG65" s="22"/>
      <c r="IH65" s="22"/>
      <c r="II65" s="22"/>
    </row>
    <row r="66" spans="1:243" s="21" customFormat="1" ht="17.25" customHeight="1">
      <c r="A66" s="33">
        <v>7.01</v>
      </c>
      <c r="B66" s="34" t="s">
        <v>57</v>
      </c>
      <c r="C66" s="35"/>
      <c r="D66" s="79"/>
      <c r="E66" s="79"/>
      <c r="F66" s="79"/>
      <c r="G66" s="79"/>
      <c r="H66" s="79"/>
      <c r="I66" s="79"/>
      <c r="J66" s="79"/>
      <c r="K66" s="79"/>
      <c r="L66" s="79"/>
      <c r="M66" s="79"/>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IA66" s="21">
        <v>7.01</v>
      </c>
      <c r="IB66" s="21" t="s">
        <v>57</v>
      </c>
      <c r="IE66" s="22"/>
      <c r="IF66" s="22"/>
      <c r="IG66" s="22"/>
      <c r="IH66" s="22"/>
      <c r="II66" s="22"/>
    </row>
    <row r="67" spans="1:243" s="21" customFormat="1" ht="34.5" customHeight="1">
      <c r="A67" s="33">
        <v>7.02</v>
      </c>
      <c r="B67" s="34" t="s">
        <v>52</v>
      </c>
      <c r="C67" s="35"/>
      <c r="D67" s="35">
        <v>15</v>
      </c>
      <c r="E67" s="65" t="s">
        <v>46</v>
      </c>
      <c r="F67" s="75">
        <v>231.08</v>
      </c>
      <c r="G67" s="76"/>
      <c r="H67" s="39"/>
      <c r="I67" s="40" t="s">
        <v>36</v>
      </c>
      <c r="J67" s="41">
        <f t="shared" si="0"/>
        <v>1</v>
      </c>
      <c r="K67" s="39" t="s">
        <v>37</v>
      </c>
      <c r="L67" s="39" t="s">
        <v>4</v>
      </c>
      <c r="M67" s="42"/>
      <c r="N67" s="56"/>
      <c r="O67" s="56"/>
      <c r="P67" s="57"/>
      <c r="Q67" s="56"/>
      <c r="R67" s="56"/>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61">
        <f>total_amount_ba($B$2,$D$2,D67,F67,J67,K67,M67)</f>
        <v>3466.2</v>
      </c>
      <c r="BB67" s="77">
        <f>BA67+SUM(N67:AZ67)</f>
        <v>3466.2</v>
      </c>
      <c r="BC67" s="73" t="str">
        <f>SpellNumber(L67,BB67)</f>
        <v>INR  Three Thousand Four Hundred &amp; Sixty Six  and Paise Twenty Only</v>
      </c>
      <c r="IA67" s="21">
        <v>7.02</v>
      </c>
      <c r="IB67" s="21" t="s">
        <v>52</v>
      </c>
      <c r="ID67" s="21">
        <v>15</v>
      </c>
      <c r="IE67" s="22" t="s">
        <v>46</v>
      </c>
      <c r="IF67" s="22"/>
      <c r="IG67" s="22"/>
      <c r="IH67" s="22"/>
      <c r="II67" s="22"/>
    </row>
    <row r="68" spans="1:243" s="21" customFormat="1" ht="34.5" customHeight="1">
      <c r="A68" s="33">
        <v>7.03</v>
      </c>
      <c r="B68" s="34" t="s">
        <v>66</v>
      </c>
      <c r="C68" s="35"/>
      <c r="D68" s="79"/>
      <c r="E68" s="79"/>
      <c r="F68" s="79"/>
      <c r="G68" s="79"/>
      <c r="H68" s="79"/>
      <c r="I68" s="79"/>
      <c r="J68" s="79"/>
      <c r="K68" s="79"/>
      <c r="L68" s="79"/>
      <c r="M68" s="79"/>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IA68" s="21">
        <v>7.03</v>
      </c>
      <c r="IB68" s="21" t="s">
        <v>66</v>
      </c>
      <c r="IE68" s="22"/>
      <c r="IF68" s="22"/>
      <c r="IG68" s="22"/>
      <c r="IH68" s="22"/>
      <c r="II68" s="22"/>
    </row>
    <row r="69" spans="1:243" s="21" customFormat="1" ht="34.5" customHeight="1">
      <c r="A69" s="33">
        <v>7.04</v>
      </c>
      <c r="B69" s="34" t="s">
        <v>52</v>
      </c>
      <c r="C69" s="35"/>
      <c r="D69" s="35">
        <v>20</v>
      </c>
      <c r="E69" s="65" t="s">
        <v>46</v>
      </c>
      <c r="F69" s="75">
        <v>266.46</v>
      </c>
      <c r="G69" s="76"/>
      <c r="H69" s="39"/>
      <c r="I69" s="40" t="s">
        <v>36</v>
      </c>
      <c r="J69" s="41">
        <f t="shared" si="0"/>
        <v>1</v>
      </c>
      <c r="K69" s="39" t="s">
        <v>37</v>
      </c>
      <c r="L69" s="39" t="s">
        <v>4</v>
      </c>
      <c r="M69" s="42"/>
      <c r="N69" s="56"/>
      <c r="O69" s="56"/>
      <c r="P69" s="57"/>
      <c r="Q69" s="56"/>
      <c r="R69" s="56"/>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61">
        <f>total_amount_ba($B$2,$D$2,D69,F69,J69,K69,M69)</f>
        <v>5329.2</v>
      </c>
      <c r="BB69" s="77">
        <f>BA69+SUM(N69:AZ69)</f>
        <v>5329.2</v>
      </c>
      <c r="BC69" s="73" t="str">
        <f>SpellNumber(L69,BB69)</f>
        <v>INR  Five Thousand Three Hundred &amp; Twenty Nine  and Paise Twenty Only</v>
      </c>
      <c r="IA69" s="21">
        <v>7.04</v>
      </c>
      <c r="IB69" s="21" t="s">
        <v>52</v>
      </c>
      <c r="ID69" s="21">
        <v>20</v>
      </c>
      <c r="IE69" s="22" t="s">
        <v>46</v>
      </c>
      <c r="IF69" s="22"/>
      <c r="IG69" s="22"/>
      <c r="IH69" s="22"/>
      <c r="II69" s="22"/>
    </row>
    <row r="70" spans="1:243" s="21" customFormat="1" ht="84.75" customHeight="1">
      <c r="A70" s="33">
        <v>7.05</v>
      </c>
      <c r="B70" s="34" t="s">
        <v>67</v>
      </c>
      <c r="C70" s="35"/>
      <c r="D70" s="79"/>
      <c r="E70" s="79"/>
      <c r="F70" s="79"/>
      <c r="G70" s="79"/>
      <c r="H70" s="79"/>
      <c r="I70" s="79"/>
      <c r="J70" s="79"/>
      <c r="K70" s="79"/>
      <c r="L70" s="79"/>
      <c r="M70" s="79"/>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IA70" s="21">
        <v>7.05</v>
      </c>
      <c r="IB70" s="21" t="s">
        <v>67</v>
      </c>
      <c r="IE70" s="22"/>
      <c r="IF70" s="22"/>
      <c r="IG70" s="22"/>
      <c r="IH70" s="22"/>
      <c r="II70" s="22"/>
    </row>
    <row r="71" spans="1:243" s="21" customFormat="1" ht="34.5" customHeight="1">
      <c r="A71" s="33">
        <v>7.06</v>
      </c>
      <c r="B71" s="34" t="s">
        <v>68</v>
      </c>
      <c r="C71" s="35"/>
      <c r="D71" s="35">
        <v>690</v>
      </c>
      <c r="E71" s="65" t="s">
        <v>46</v>
      </c>
      <c r="F71" s="75">
        <v>76.41</v>
      </c>
      <c r="G71" s="76"/>
      <c r="H71" s="39"/>
      <c r="I71" s="40" t="s">
        <v>36</v>
      </c>
      <c r="J71" s="41">
        <f t="shared" si="0"/>
        <v>1</v>
      </c>
      <c r="K71" s="39" t="s">
        <v>37</v>
      </c>
      <c r="L71" s="39" t="s">
        <v>4</v>
      </c>
      <c r="M71" s="42"/>
      <c r="N71" s="56"/>
      <c r="O71" s="56"/>
      <c r="P71" s="57"/>
      <c r="Q71" s="56"/>
      <c r="R71" s="56"/>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61">
        <f>total_amount_ba($B$2,$D$2,D71,F71,J71,K71,M71)</f>
        <v>52722.9</v>
      </c>
      <c r="BB71" s="77">
        <f>BA71+SUM(N71:AZ71)</f>
        <v>52722.9</v>
      </c>
      <c r="BC71" s="73" t="str">
        <f>SpellNumber(L71,BB71)</f>
        <v>INR  Fifty Two Thousand Seven Hundred &amp; Twenty Two  and Paise Ninety Only</v>
      </c>
      <c r="IA71" s="21">
        <v>7.06</v>
      </c>
      <c r="IB71" s="21" t="s">
        <v>68</v>
      </c>
      <c r="ID71" s="21">
        <v>690</v>
      </c>
      <c r="IE71" s="22" t="s">
        <v>46</v>
      </c>
      <c r="IF71" s="22"/>
      <c r="IG71" s="22"/>
      <c r="IH71" s="22"/>
      <c r="II71" s="22"/>
    </row>
    <row r="72" spans="1:243" s="21" customFormat="1" ht="80.25" customHeight="1">
      <c r="A72" s="33">
        <v>7.07</v>
      </c>
      <c r="B72" s="34" t="s">
        <v>69</v>
      </c>
      <c r="C72" s="35"/>
      <c r="D72" s="35">
        <v>400</v>
      </c>
      <c r="E72" s="65" t="s">
        <v>46</v>
      </c>
      <c r="F72" s="75">
        <v>100.96</v>
      </c>
      <c r="G72" s="76"/>
      <c r="H72" s="39"/>
      <c r="I72" s="40" t="s">
        <v>36</v>
      </c>
      <c r="J72" s="41">
        <f t="shared" si="0"/>
        <v>1</v>
      </c>
      <c r="K72" s="39" t="s">
        <v>37</v>
      </c>
      <c r="L72" s="39" t="s">
        <v>4</v>
      </c>
      <c r="M72" s="42"/>
      <c r="N72" s="56"/>
      <c r="O72" s="56"/>
      <c r="P72" s="57"/>
      <c r="Q72" s="56"/>
      <c r="R72" s="56"/>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61">
        <f>total_amount_ba($B$2,$D$2,D72,F72,J72,K72,M72)</f>
        <v>40384</v>
      </c>
      <c r="BB72" s="77">
        <f>BA72+SUM(N72:AZ72)</f>
        <v>40384</v>
      </c>
      <c r="BC72" s="73" t="str">
        <f>SpellNumber(L72,BB72)</f>
        <v>INR  Forty Thousand Three Hundred &amp; Eighty Four  Only</v>
      </c>
      <c r="IA72" s="21">
        <v>7.07</v>
      </c>
      <c r="IB72" s="21" t="s">
        <v>69</v>
      </c>
      <c r="ID72" s="21">
        <v>400</v>
      </c>
      <c r="IE72" s="22" t="s">
        <v>46</v>
      </c>
      <c r="IF72" s="22"/>
      <c r="IG72" s="22"/>
      <c r="IH72" s="22"/>
      <c r="II72" s="22"/>
    </row>
    <row r="73" spans="1:243" s="21" customFormat="1" ht="34.5" customHeight="1">
      <c r="A73" s="33">
        <v>7.08</v>
      </c>
      <c r="B73" s="34" t="s">
        <v>189</v>
      </c>
      <c r="C73" s="35"/>
      <c r="D73" s="79"/>
      <c r="E73" s="79"/>
      <c r="F73" s="79"/>
      <c r="G73" s="79"/>
      <c r="H73" s="79"/>
      <c r="I73" s="79"/>
      <c r="J73" s="79"/>
      <c r="K73" s="79"/>
      <c r="L73" s="79"/>
      <c r="M73" s="79"/>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IA73" s="21">
        <v>7.08</v>
      </c>
      <c r="IB73" s="21" t="s">
        <v>189</v>
      </c>
      <c r="IE73" s="22"/>
      <c r="IF73" s="22"/>
      <c r="IG73" s="22"/>
      <c r="IH73" s="22"/>
      <c r="II73" s="22"/>
    </row>
    <row r="74" spans="1:243" s="21" customFormat="1" ht="34.5" customHeight="1">
      <c r="A74" s="33">
        <v>7.09</v>
      </c>
      <c r="B74" s="34" t="s">
        <v>190</v>
      </c>
      <c r="C74" s="35"/>
      <c r="D74" s="35">
        <v>20</v>
      </c>
      <c r="E74" s="65" t="s">
        <v>46</v>
      </c>
      <c r="F74" s="75">
        <v>14.69</v>
      </c>
      <c r="G74" s="76"/>
      <c r="H74" s="39"/>
      <c r="I74" s="40" t="s">
        <v>36</v>
      </c>
      <c r="J74" s="41">
        <f t="shared" si="0"/>
        <v>1</v>
      </c>
      <c r="K74" s="39" t="s">
        <v>37</v>
      </c>
      <c r="L74" s="39" t="s">
        <v>4</v>
      </c>
      <c r="M74" s="42"/>
      <c r="N74" s="56"/>
      <c r="O74" s="56"/>
      <c r="P74" s="57"/>
      <c r="Q74" s="56"/>
      <c r="R74" s="56"/>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61">
        <f>total_amount_ba($B$2,$D$2,D74,F74,J74,K74,M74)</f>
        <v>293.8</v>
      </c>
      <c r="BB74" s="77">
        <f>BA74+SUM(N74:AZ74)</f>
        <v>293.8</v>
      </c>
      <c r="BC74" s="73" t="str">
        <f>SpellNumber(L74,BB74)</f>
        <v>INR  Two Hundred &amp; Ninety Three  and Paise Eighty Only</v>
      </c>
      <c r="IA74" s="21">
        <v>7.09</v>
      </c>
      <c r="IB74" s="21" t="s">
        <v>190</v>
      </c>
      <c r="ID74" s="21">
        <v>20</v>
      </c>
      <c r="IE74" s="22" t="s">
        <v>46</v>
      </c>
      <c r="IF74" s="22"/>
      <c r="IG74" s="22"/>
      <c r="IH74" s="22"/>
      <c r="II74" s="22"/>
    </row>
    <row r="75" spans="1:243" s="21" customFormat="1" ht="78" customHeight="1">
      <c r="A75" s="74">
        <v>7.1</v>
      </c>
      <c r="B75" s="34" t="s">
        <v>70</v>
      </c>
      <c r="C75" s="35"/>
      <c r="D75" s="35">
        <v>400</v>
      </c>
      <c r="E75" s="65" t="s">
        <v>46</v>
      </c>
      <c r="F75" s="75">
        <v>16</v>
      </c>
      <c r="G75" s="76"/>
      <c r="H75" s="39"/>
      <c r="I75" s="40" t="s">
        <v>36</v>
      </c>
      <c r="J75" s="41">
        <f t="shared" si="0"/>
        <v>1</v>
      </c>
      <c r="K75" s="39" t="s">
        <v>37</v>
      </c>
      <c r="L75" s="39" t="s">
        <v>4</v>
      </c>
      <c r="M75" s="42"/>
      <c r="N75" s="56"/>
      <c r="O75" s="56"/>
      <c r="P75" s="57"/>
      <c r="Q75" s="56"/>
      <c r="R75" s="56"/>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61">
        <f>total_amount_ba($B$2,$D$2,D75,F75,J75,K75,M75)</f>
        <v>6400</v>
      </c>
      <c r="BB75" s="77">
        <f>BA75+SUM(N75:AZ75)</f>
        <v>6400</v>
      </c>
      <c r="BC75" s="73" t="str">
        <f>SpellNumber(L75,BB75)</f>
        <v>INR  Six Thousand Four Hundred    Only</v>
      </c>
      <c r="IA75" s="21">
        <v>7.1</v>
      </c>
      <c r="IB75" s="21" t="s">
        <v>70</v>
      </c>
      <c r="ID75" s="21">
        <v>400</v>
      </c>
      <c r="IE75" s="22" t="s">
        <v>46</v>
      </c>
      <c r="IF75" s="22"/>
      <c r="IG75" s="22"/>
      <c r="IH75" s="22"/>
      <c r="II75" s="22"/>
    </row>
    <row r="76" spans="1:243" s="21" customFormat="1" ht="48.75" customHeight="1">
      <c r="A76" s="33">
        <v>7.11</v>
      </c>
      <c r="B76" s="34" t="s">
        <v>53</v>
      </c>
      <c r="C76" s="35"/>
      <c r="D76" s="79"/>
      <c r="E76" s="79"/>
      <c r="F76" s="79"/>
      <c r="G76" s="79"/>
      <c r="H76" s="79"/>
      <c r="I76" s="79"/>
      <c r="J76" s="79"/>
      <c r="K76" s="79"/>
      <c r="L76" s="79"/>
      <c r="M76" s="79"/>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IA76" s="21">
        <v>7.11</v>
      </c>
      <c r="IB76" s="21" t="s">
        <v>53</v>
      </c>
      <c r="IE76" s="22"/>
      <c r="IF76" s="22"/>
      <c r="IG76" s="22"/>
      <c r="IH76" s="22"/>
      <c r="II76" s="22"/>
    </row>
    <row r="77" spans="1:243" s="21" customFormat="1" ht="34.5" customHeight="1">
      <c r="A77" s="33">
        <v>7.12</v>
      </c>
      <c r="B77" s="34" t="s">
        <v>54</v>
      </c>
      <c r="C77" s="35"/>
      <c r="D77" s="35">
        <v>263</v>
      </c>
      <c r="E77" s="65" t="s">
        <v>46</v>
      </c>
      <c r="F77" s="75">
        <v>70.1</v>
      </c>
      <c r="G77" s="76"/>
      <c r="H77" s="39"/>
      <c r="I77" s="40" t="s">
        <v>36</v>
      </c>
      <c r="J77" s="41">
        <f t="shared" si="0"/>
        <v>1</v>
      </c>
      <c r="K77" s="39" t="s">
        <v>37</v>
      </c>
      <c r="L77" s="39" t="s">
        <v>4</v>
      </c>
      <c r="M77" s="42"/>
      <c r="N77" s="56"/>
      <c r="O77" s="56"/>
      <c r="P77" s="57"/>
      <c r="Q77" s="56"/>
      <c r="R77" s="56"/>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61">
        <f>total_amount_ba($B$2,$D$2,D77,F77,J77,K77,M77)</f>
        <v>18436.3</v>
      </c>
      <c r="BB77" s="77">
        <f>BA77+SUM(N77:AZ77)</f>
        <v>18436.3</v>
      </c>
      <c r="BC77" s="73" t="str">
        <f>SpellNumber(L77,BB77)</f>
        <v>INR  Eighteen Thousand Four Hundred &amp; Thirty Six  and Paise Thirty Only</v>
      </c>
      <c r="IA77" s="21">
        <v>7.12</v>
      </c>
      <c r="IB77" s="21" t="s">
        <v>54</v>
      </c>
      <c r="ID77" s="21">
        <v>263</v>
      </c>
      <c r="IE77" s="22" t="s">
        <v>46</v>
      </c>
      <c r="IF77" s="22"/>
      <c r="IG77" s="22"/>
      <c r="IH77" s="22"/>
      <c r="II77" s="22"/>
    </row>
    <row r="78" spans="1:243" s="21" customFormat="1" ht="18" customHeight="1">
      <c r="A78" s="33">
        <v>8</v>
      </c>
      <c r="B78" s="34" t="s">
        <v>60</v>
      </c>
      <c r="C78" s="35"/>
      <c r="D78" s="79"/>
      <c r="E78" s="79"/>
      <c r="F78" s="79"/>
      <c r="G78" s="79"/>
      <c r="H78" s="79"/>
      <c r="I78" s="79"/>
      <c r="J78" s="79"/>
      <c r="K78" s="79"/>
      <c r="L78" s="79"/>
      <c r="M78" s="79"/>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IA78" s="21">
        <v>8</v>
      </c>
      <c r="IB78" s="21" t="s">
        <v>60</v>
      </c>
      <c r="IE78" s="22"/>
      <c r="IF78" s="22"/>
      <c r="IG78" s="22"/>
      <c r="IH78" s="22"/>
      <c r="II78" s="22"/>
    </row>
    <row r="79" spans="1:243" s="21" customFormat="1" ht="66.75" customHeight="1">
      <c r="A79" s="33">
        <v>8.01</v>
      </c>
      <c r="B79" s="34" t="s">
        <v>110</v>
      </c>
      <c r="C79" s="35"/>
      <c r="D79" s="79"/>
      <c r="E79" s="79"/>
      <c r="F79" s="79"/>
      <c r="G79" s="79"/>
      <c r="H79" s="79"/>
      <c r="I79" s="79"/>
      <c r="J79" s="79"/>
      <c r="K79" s="79"/>
      <c r="L79" s="79"/>
      <c r="M79" s="79"/>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IA79" s="21">
        <v>8.01</v>
      </c>
      <c r="IB79" s="21" t="s">
        <v>110</v>
      </c>
      <c r="IE79" s="22"/>
      <c r="IF79" s="22"/>
      <c r="IG79" s="22"/>
      <c r="IH79" s="22"/>
      <c r="II79" s="22"/>
    </row>
    <row r="80" spans="1:243" s="21" customFormat="1" ht="34.5" customHeight="1">
      <c r="A80" s="33">
        <v>8.02</v>
      </c>
      <c r="B80" s="34" t="s">
        <v>111</v>
      </c>
      <c r="C80" s="35"/>
      <c r="D80" s="35">
        <v>4.4</v>
      </c>
      <c r="E80" s="65" t="s">
        <v>48</v>
      </c>
      <c r="F80" s="75">
        <v>1523.41</v>
      </c>
      <c r="G80" s="76"/>
      <c r="H80" s="39"/>
      <c r="I80" s="40" t="s">
        <v>36</v>
      </c>
      <c r="J80" s="41">
        <f t="shared" si="0"/>
        <v>1</v>
      </c>
      <c r="K80" s="39" t="s">
        <v>37</v>
      </c>
      <c r="L80" s="39" t="s">
        <v>4</v>
      </c>
      <c r="M80" s="42"/>
      <c r="N80" s="56"/>
      <c r="O80" s="56"/>
      <c r="P80" s="57"/>
      <c r="Q80" s="56"/>
      <c r="R80" s="56"/>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61">
        <f>total_amount_ba($B$2,$D$2,D80,F80,J80,K80,M80)</f>
        <v>6703</v>
      </c>
      <c r="BB80" s="77">
        <f>BA80+SUM(N80:AZ80)</f>
        <v>6703</v>
      </c>
      <c r="BC80" s="73" t="str">
        <f>SpellNumber(L80,BB80)</f>
        <v>INR  Six Thousand Seven Hundred &amp; Three  Only</v>
      </c>
      <c r="IA80" s="21">
        <v>8.02</v>
      </c>
      <c r="IB80" s="21" t="s">
        <v>111</v>
      </c>
      <c r="ID80" s="21">
        <v>4.4</v>
      </c>
      <c r="IE80" s="22" t="s">
        <v>48</v>
      </c>
      <c r="IF80" s="22"/>
      <c r="IG80" s="22"/>
      <c r="IH80" s="22"/>
      <c r="II80" s="22"/>
    </row>
    <row r="81" spans="1:243" s="21" customFormat="1" ht="82.5" customHeight="1">
      <c r="A81" s="33">
        <v>8.03</v>
      </c>
      <c r="B81" s="34" t="s">
        <v>191</v>
      </c>
      <c r="C81" s="35"/>
      <c r="D81" s="35">
        <v>0.1</v>
      </c>
      <c r="E81" s="65" t="s">
        <v>48</v>
      </c>
      <c r="F81" s="75">
        <v>2222.45</v>
      </c>
      <c r="G81" s="76"/>
      <c r="H81" s="39"/>
      <c r="I81" s="40" t="s">
        <v>36</v>
      </c>
      <c r="J81" s="41">
        <f t="shared" si="0"/>
        <v>1</v>
      </c>
      <c r="K81" s="39" t="s">
        <v>37</v>
      </c>
      <c r="L81" s="39" t="s">
        <v>4</v>
      </c>
      <c r="M81" s="42"/>
      <c r="N81" s="56"/>
      <c r="O81" s="56"/>
      <c r="P81" s="57"/>
      <c r="Q81" s="56"/>
      <c r="R81" s="56"/>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61">
        <f>total_amount_ba($B$2,$D$2,D81,F81,J81,K81,M81)</f>
        <v>222.25</v>
      </c>
      <c r="BB81" s="77">
        <f>BA81+SUM(N81:AZ81)</f>
        <v>222.25</v>
      </c>
      <c r="BC81" s="73" t="str">
        <f>SpellNumber(L81,BB81)</f>
        <v>INR  Two Hundred &amp; Twenty Two  and Paise Twenty Five Only</v>
      </c>
      <c r="IA81" s="21">
        <v>8.03</v>
      </c>
      <c r="IB81" s="21" t="s">
        <v>191</v>
      </c>
      <c r="ID81" s="21">
        <v>0.1</v>
      </c>
      <c r="IE81" s="22" t="s">
        <v>48</v>
      </c>
      <c r="IF81" s="22"/>
      <c r="IG81" s="22"/>
      <c r="IH81" s="22"/>
      <c r="II81" s="22"/>
    </row>
    <row r="82" spans="1:243" s="21" customFormat="1" ht="78" customHeight="1">
      <c r="A82" s="33">
        <v>8.04</v>
      </c>
      <c r="B82" s="34" t="s">
        <v>112</v>
      </c>
      <c r="C82" s="35"/>
      <c r="D82" s="79"/>
      <c r="E82" s="79"/>
      <c r="F82" s="79"/>
      <c r="G82" s="79"/>
      <c r="H82" s="79"/>
      <c r="I82" s="79"/>
      <c r="J82" s="79"/>
      <c r="K82" s="79"/>
      <c r="L82" s="79"/>
      <c r="M82" s="79"/>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IA82" s="21">
        <v>8.04</v>
      </c>
      <c r="IB82" s="21" t="s">
        <v>112</v>
      </c>
      <c r="IE82" s="22"/>
      <c r="IF82" s="22"/>
      <c r="IG82" s="22"/>
      <c r="IH82" s="22"/>
      <c r="II82" s="22"/>
    </row>
    <row r="83" spans="1:243" s="21" customFormat="1" ht="34.5" customHeight="1">
      <c r="A83" s="33">
        <v>8.05</v>
      </c>
      <c r="B83" s="34" t="s">
        <v>113</v>
      </c>
      <c r="C83" s="35"/>
      <c r="D83" s="35">
        <v>0.5</v>
      </c>
      <c r="E83" s="65" t="s">
        <v>48</v>
      </c>
      <c r="F83" s="75">
        <v>1288.82</v>
      </c>
      <c r="G83" s="76"/>
      <c r="H83" s="39"/>
      <c r="I83" s="40" t="s">
        <v>36</v>
      </c>
      <c r="J83" s="41">
        <f t="shared" si="0"/>
        <v>1</v>
      </c>
      <c r="K83" s="39" t="s">
        <v>37</v>
      </c>
      <c r="L83" s="39" t="s">
        <v>4</v>
      </c>
      <c r="M83" s="42"/>
      <c r="N83" s="56"/>
      <c r="O83" s="56"/>
      <c r="P83" s="57"/>
      <c r="Q83" s="56"/>
      <c r="R83" s="56"/>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61">
        <f>total_amount_ba($B$2,$D$2,D83,F83,J83,K83,M83)</f>
        <v>644.41</v>
      </c>
      <c r="BB83" s="77">
        <f>BA83+SUM(N83:AZ83)</f>
        <v>644.41</v>
      </c>
      <c r="BC83" s="73" t="str">
        <f>SpellNumber(L83,BB83)</f>
        <v>INR  Six Hundred &amp; Forty Four  and Paise Forty One Only</v>
      </c>
      <c r="IA83" s="21">
        <v>8.05</v>
      </c>
      <c r="IB83" s="21" t="s">
        <v>113</v>
      </c>
      <c r="ID83" s="21">
        <v>0.5</v>
      </c>
      <c r="IE83" s="22" t="s">
        <v>48</v>
      </c>
      <c r="IF83" s="22"/>
      <c r="IG83" s="22"/>
      <c r="IH83" s="22"/>
      <c r="II83" s="22"/>
    </row>
    <row r="84" spans="1:243" s="21" customFormat="1" ht="64.5" customHeight="1">
      <c r="A84" s="33">
        <v>8.06</v>
      </c>
      <c r="B84" s="34" t="s">
        <v>114</v>
      </c>
      <c r="C84" s="35"/>
      <c r="D84" s="79"/>
      <c r="E84" s="79"/>
      <c r="F84" s="79"/>
      <c r="G84" s="79"/>
      <c r="H84" s="79"/>
      <c r="I84" s="79"/>
      <c r="J84" s="79"/>
      <c r="K84" s="79"/>
      <c r="L84" s="79"/>
      <c r="M84" s="79"/>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IA84" s="21">
        <v>8.06</v>
      </c>
      <c r="IB84" s="21" t="s">
        <v>114</v>
      </c>
      <c r="IE84" s="22"/>
      <c r="IF84" s="22"/>
      <c r="IG84" s="22"/>
      <c r="IH84" s="22"/>
      <c r="II84" s="22"/>
    </row>
    <row r="85" spans="1:243" s="21" customFormat="1" ht="34.5" customHeight="1">
      <c r="A85" s="33">
        <v>8.07</v>
      </c>
      <c r="B85" s="34" t="s">
        <v>115</v>
      </c>
      <c r="C85" s="35"/>
      <c r="D85" s="35">
        <v>6</v>
      </c>
      <c r="E85" s="65" t="s">
        <v>49</v>
      </c>
      <c r="F85" s="75">
        <v>240.68</v>
      </c>
      <c r="G85" s="76"/>
      <c r="H85" s="39"/>
      <c r="I85" s="40" t="s">
        <v>36</v>
      </c>
      <c r="J85" s="41">
        <f t="shared" si="0"/>
        <v>1</v>
      </c>
      <c r="K85" s="39" t="s">
        <v>37</v>
      </c>
      <c r="L85" s="39" t="s">
        <v>4</v>
      </c>
      <c r="M85" s="42"/>
      <c r="N85" s="56"/>
      <c r="O85" s="56"/>
      <c r="P85" s="57"/>
      <c r="Q85" s="56"/>
      <c r="R85" s="56"/>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61">
        <f>total_amount_ba($B$2,$D$2,D85,F85,J85,K85,M85)</f>
        <v>1444.08</v>
      </c>
      <c r="BB85" s="77">
        <f>BA85+SUM(N85:AZ85)</f>
        <v>1444.08</v>
      </c>
      <c r="BC85" s="73" t="str">
        <f>SpellNumber(L85,BB85)</f>
        <v>INR  One Thousand Four Hundred &amp; Forty Four  and Paise Eight Only</v>
      </c>
      <c r="IA85" s="21">
        <v>8.07</v>
      </c>
      <c r="IB85" s="21" t="s">
        <v>115</v>
      </c>
      <c r="ID85" s="21">
        <v>6</v>
      </c>
      <c r="IE85" s="22" t="s">
        <v>49</v>
      </c>
      <c r="IF85" s="22"/>
      <c r="IG85" s="22"/>
      <c r="IH85" s="22"/>
      <c r="II85" s="22"/>
    </row>
    <row r="86" spans="1:243" s="21" customFormat="1" ht="34.5" customHeight="1">
      <c r="A86" s="33">
        <v>8.08</v>
      </c>
      <c r="B86" s="34" t="s">
        <v>116</v>
      </c>
      <c r="C86" s="35"/>
      <c r="D86" s="79"/>
      <c r="E86" s="79"/>
      <c r="F86" s="79"/>
      <c r="G86" s="79"/>
      <c r="H86" s="79"/>
      <c r="I86" s="79"/>
      <c r="J86" s="79"/>
      <c r="K86" s="79"/>
      <c r="L86" s="79"/>
      <c r="M86" s="79"/>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IA86" s="21">
        <v>8.08</v>
      </c>
      <c r="IB86" s="21" t="s">
        <v>116</v>
      </c>
      <c r="IE86" s="22"/>
      <c r="IF86" s="22"/>
      <c r="IG86" s="22"/>
      <c r="IH86" s="22"/>
      <c r="II86" s="22"/>
    </row>
    <row r="87" spans="1:243" s="21" customFormat="1" ht="28.5">
      <c r="A87" s="33">
        <v>8.09</v>
      </c>
      <c r="B87" s="34" t="s">
        <v>115</v>
      </c>
      <c r="C87" s="35"/>
      <c r="D87" s="35">
        <v>6</v>
      </c>
      <c r="E87" s="65" t="s">
        <v>49</v>
      </c>
      <c r="F87" s="75">
        <v>93.42</v>
      </c>
      <c r="G87" s="76"/>
      <c r="H87" s="39"/>
      <c r="I87" s="40" t="s">
        <v>36</v>
      </c>
      <c r="J87" s="41">
        <f t="shared" si="0"/>
        <v>1</v>
      </c>
      <c r="K87" s="39" t="s">
        <v>37</v>
      </c>
      <c r="L87" s="39" t="s">
        <v>4</v>
      </c>
      <c r="M87" s="42"/>
      <c r="N87" s="56"/>
      <c r="O87" s="56"/>
      <c r="P87" s="57"/>
      <c r="Q87" s="56"/>
      <c r="R87" s="56"/>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61">
        <f>total_amount_ba($B$2,$D$2,D87,F87,J87,K87,M87)</f>
        <v>560.52</v>
      </c>
      <c r="BB87" s="77">
        <f>BA87+SUM(N87:AZ87)</f>
        <v>560.52</v>
      </c>
      <c r="BC87" s="73" t="str">
        <f>SpellNumber(L87,BB87)</f>
        <v>INR  Five Hundred &amp; Sixty  and Paise Fifty Two Only</v>
      </c>
      <c r="IA87" s="21">
        <v>8.09</v>
      </c>
      <c r="IB87" s="21" t="s">
        <v>115</v>
      </c>
      <c r="ID87" s="21">
        <v>6</v>
      </c>
      <c r="IE87" s="22" t="s">
        <v>49</v>
      </c>
      <c r="IF87" s="22"/>
      <c r="IG87" s="22"/>
      <c r="IH87" s="22"/>
      <c r="II87" s="22"/>
    </row>
    <row r="88" spans="1:243" s="21" customFormat="1" ht="63">
      <c r="A88" s="74">
        <v>8.1</v>
      </c>
      <c r="B88" s="34" t="s">
        <v>117</v>
      </c>
      <c r="C88" s="35"/>
      <c r="D88" s="79"/>
      <c r="E88" s="79"/>
      <c r="F88" s="79"/>
      <c r="G88" s="79"/>
      <c r="H88" s="79"/>
      <c r="I88" s="79"/>
      <c r="J88" s="79"/>
      <c r="K88" s="79"/>
      <c r="L88" s="79"/>
      <c r="M88" s="79"/>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IA88" s="21">
        <v>8.1</v>
      </c>
      <c r="IB88" s="21" t="s">
        <v>117</v>
      </c>
      <c r="IE88" s="22"/>
      <c r="IF88" s="22"/>
      <c r="IG88" s="22"/>
      <c r="IH88" s="22"/>
      <c r="II88" s="22"/>
    </row>
    <row r="89" spans="1:243" s="21" customFormat="1" ht="42.75">
      <c r="A89" s="33">
        <v>8.11</v>
      </c>
      <c r="B89" s="34" t="s">
        <v>118</v>
      </c>
      <c r="C89" s="35"/>
      <c r="D89" s="35">
        <v>59</v>
      </c>
      <c r="E89" s="65" t="s">
        <v>46</v>
      </c>
      <c r="F89" s="75">
        <v>48.09</v>
      </c>
      <c r="G89" s="49"/>
      <c r="H89" s="43"/>
      <c r="I89" s="44" t="s">
        <v>36</v>
      </c>
      <c r="J89" s="45">
        <f>IF(I89="Less(-)",-1,1)</f>
        <v>1</v>
      </c>
      <c r="K89" s="43" t="s">
        <v>37</v>
      </c>
      <c r="L89" s="43" t="s">
        <v>4</v>
      </c>
      <c r="M89" s="46"/>
      <c r="N89" s="58"/>
      <c r="O89" s="58"/>
      <c r="P89" s="59"/>
      <c r="Q89" s="58"/>
      <c r="R89" s="58"/>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64">
        <f>total_amount_ba($B$2,$D$2,D89,F89,J89,K89,M89)</f>
        <v>2837.31</v>
      </c>
      <c r="BB89" s="62">
        <f>BA89+SUM(N89:AZ89)</f>
        <v>2837.31</v>
      </c>
      <c r="BC89" s="73" t="str">
        <f>SpellNumber(L89,BB89)</f>
        <v>INR  Two Thousand Eight Hundred &amp; Thirty Seven  and Paise Thirty One Only</v>
      </c>
      <c r="IA89" s="21">
        <v>8.11</v>
      </c>
      <c r="IB89" s="21" t="s">
        <v>118</v>
      </c>
      <c r="ID89" s="21">
        <v>59</v>
      </c>
      <c r="IE89" s="22" t="s">
        <v>46</v>
      </c>
      <c r="IF89" s="22"/>
      <c r="IG89" s="22"/>
      <c r="IH89" s="22"/>
      <c r="II89" s="22"/>
    </row>
    <row r="90" spans="1:243" s="21" customFormat="1" ht="63.75" customHeight="1">
      <c r="A90" s="33">
        <v>8.12</v>
      </c>
      <c r="B90" s="34" t="s">
        <v>192</v>
      </c>
      <c r="C90" s="35"/>
      <c r="D90" s="35">
        <v>3</v>
      </c>
      <c r="E90" s="65" t="s">
        <v>49</v>
      </c>
      <c r="F90" s="75">
        <v>585.84</v>
      </c>
      <c r="G90" s="49"/>
      <c r="H90" s="43"/>
      <c r="I90" s="44" t="s">
        <v>36</v>
      </c>
      <c r="J90" s="45">
        <f>IF(I90="Less(-)",-1,1)</f>
        <v>1</v>
      </c>
      <c r="K90" s="43" t="s">
        <v>37</v>
      </c>
      <c r="L90" s="43" t="s">
        <v>4</v>
      </c>
      <c r="M90" s="46"/>
      <c r="N90" s="58"/>
      <c r="O90" s="58"/>
      <c r="P90" s="59"/>
      <c r="Q90" s="58"/>
      <c r="R90" s="58"/>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64">
        <f>total_amount_ba($B$2,$D$2,D90,F90,J90,K90,M90)</f>
        <v>1757.52</v>
      </c>
      <c r="BB90" s="62">
        <f>BA90+SUM(N90:AZ90)</f>
        <v>1757.52</v>
      </c>
      <c r="BC90" s="73" t="str">
        <f>SpellNumber(L90,BB90)</f>
        <v>INR  One Thousand Seven Hundred &amp; Fifty Seven  and Paise Fifty Two Only</v>
      </c>
      <c r="IA90" s="21">
        <v>8.12</v>
      </c>
      <c r="IB90" s="21" t="s">
        <v>192</v>
      </c>
      <c r="ID90" s="21">
        <v>3</v>
      </c>
      <c r="IE90" s="22" t="s">
        <v>49</v>
      </c>
      <c r="IF90" s="22"/>
      <c r="IG90" s="22"/>
      <c r="IH90" s="22"/>
      <c r="II90" s="22"/>
    </row>
    <row r="91" spans="1:243" s="21" customFormat="1" ht="141.75">
      <c r="A91" s="33">
        <v>8.13</v>
      </c>
      <c r="B91" s="34" t="s">
        <v>55</v>
      </c>
      <c r="C91" s="35"/>
      <c r="D91" s="35">
        <v>7</v>
      </c>
      <c r="E91" s="65" t="s">
        <v>48</v>
      </c>
      <c r="F91" s="75">
        <v>121.74</v>
      </c>
      <c r="G91" s="49"/>
      <c r="H91" s="43"/>
      <c r="I91" s="44" t="s">
        <v>36</v>
      </c>
      <c r="J91" s="45">
        <f>IF(I91="Less(-)",-1,1)</f>
        <v>1</v>
      </c>
      <c r="K91" s="43" t="s">
        <v>37</v>
      </c>
      <c r="L91" s="43" t="s">
        <v>4</v>
      </c>
      <c r="M91" s="46"/>
      <c r="N91" s="58"/>
      <c r="O91" s="58"/>
      <c r="P91" s="59"/>
      <c r="Q91" s="58"/>
      <c r="R91" s="58"/>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64">
        <f>total_amount_ba($B$2,$D$2,D91,F91,J91,K91,M91)</f>
        <v>852.18</v>
      </c>
      <c r="BB91" s="62">
        <f>BA91+SUM(N91:AZ91)</f>
        <v>852.18</v>
      </c>
      <c r="BC91" s="73" t="str">
        <f>SpellNumber(L91,BB91)</f>
        <v>INR  Eight Hundred &amp; Fifty Two  and Paise Eighteen Only</v>
      </c>
      <c r="IA91" s="21">
        <v>8.13</v>
      </c>
      <c r="IB91" s="21" t="s">
        <v>55</v>
      </c>
      <c r="ID91" s="21">
        <v>7</v>
      </c>
      <c r="IE91" s="22" t="s">
        <v>48</v>
      </c>
      <c r="IF91" s="22"/>
      <c r="IG91" s="22"/>
      <c r="IH91" s="22"/>
      <c r="II91" s="22"/>
    </row>
    <row r="92" spans="1:243" s="21" customFormat="1" ht="15.75">
      <c r="A92" s="33">
        <v>9</v>
      </c>
      <c r="B92" s="34" t="s">
        <v>71</v>
      </c>
      <c r="C92" s="35"/>
      <c r="D92" s="79"/>
      <c r="E92" s="79"/>
      <c r="F92" s="79"/>
      <c r="G92" s="79"/>
      <c r="H92" s="79"/>
      <c r="I92" s="79"/>
      <c r="J92" s="79"/>
      <c r="K92" s="79"/>
      <c r="L92" s="79"/>
      <c r="M92" s="79"/>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IA92" s="21">
        <v>9</v>
      </c>
      <c r="IB92" s="21" t="s">
        <v>71</v>
      </c>
      <c r="IE92" s="22"/>
      <c r="IF92" s="22"/>
      <c r="IG92" s="22"/>
      <c r="IH92" s="22"/>
      <c r="II92" s="22"/>
    </row>
    <row r="93" spans="1:243" s="21" customFormat="1" ht="204.75">
      <c r="A93" s="33">
        <v>9.01</v>
      </c>
      <c r="B93" s="34" t="s">
        <v>193</v>
      </c>
      <c r="C93" s="35"/>
      <c r="D93" s="79"/>
      <c r="E93" s="79"/>
      <c r="F93" s="79"/>
      <c r="G93" s="79"/>
      <c r="H93" s="79"/>
      <c r="I93" s="79"/>
      <c r="J93" s="79"/>
      <c r="K93" s="79"/>
      <c r="L93" s="79"/>
      <c r="M93" s="79"/>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IA93" s="21">
        <v>9.01</v>
      </c>
      <c r="IB93" s="21" t="s">
        <v>193</v>
      </c>
      <c r="IE93" s="22"/>
      <c r="IF93" s="22"/>
      <c r="IG93" s="22"/>
      <c r="IH93" s="22"/>
      <c r="II93" s="22"/>
    </row>
    <row r="94" spans="1:243" s="21" customFormat="1" ht="42.75">
      <c r="A94" s="33">
        <v>9.02</v>
      </c>
      <c r="B94" s="34" t="s">
        <v>119</v>
      </c>
      <c r="C94" s="35"/>
      <c r="D94" s="35">
        <v>3</v>
      </c>
      <c r="E94" s="65" t="s">
        <v>49</v>
      </c>
      <c r="F94" s="75">
        <v>5861.46</v>
      </c>
      <c r="G94" s="49"/>
      <c r="H94" s="43"/>
      <c r="I94" s="44" t="s">
        <v>36</v>
      </c>
      <c r="J94" s="45">
        <f>IF(I94="Less(-)",-1,1)</f>
        <v>1</v>
      </c>
      <c r="K94" s="43" t="s">
        <v>37</v>
      </c>
      <c r="L94" s="43" t="s">
        <v>4</v>
      </c>
      <c r="M94" s="46"/>
      <c r="N94" s="58"/>
      <c r="O94" s="58"/>
      <c r="P94" s="59"/>
      <c r="Q94" s="58"/>
      <c r="R94" s="58"/>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64">
        <f>total_amount_ba($B$2,$D$2,D94,F94,J94,K94,M94)</f>
        <v>17584.38</v>
      </c>
      <c r="BB94" s="62">
        <f>BA94+SUM(N94:AZ94)</f>
        <v>17584.38</v>
      </c>
      <c r="BC94" s="73" t="str">
        <f>SpellNumber(L94,BB94)</f>
        <v>INR  Seventeen Thousand Five Hundred &amp; Eighty Four  and Paise Thirty Eight Only</v>
      </c>
      <c r="IA94" s="21">
        <v>9.02</v>
      </c>
      <c r="IB94" s="21" t="s">
        <v>119</v>
      </c>
      <c r="ID94" s="21">
        <v>3</v>
      </c>
      <c r="IE94" s="22" t="s">
        <v>49</v>
      </c>
      <c r="IF94" s="22"/>
      <c r="IG94" s="22"/>
      <c r="IH94" s="22"/>
      <c r="II94" s="22"/>
    </row>
    <row r="95" spans="1:243" s="21" customFormat="1" ht="77.25" customHeight="1">
      <c r="A95" s="74">
        <v>9.03</v>
      </c>
      <c r="B95" s="34" t="s">
        <v>194</v>
      </c>
      <c r="C95" s="35"/>
      <c r="D95" s="79"/>
      <c r="E95" s="79"/>
      <c r="F95" s="79"/>
      <c r="G95" s="79"/>
      <c r="H95" s="79"/>
      <c r="I95" s="79"/>
      <c r="J95" s="79"/>
      <c r="K95" s="79"/>
      <c r="L95" s="79"/>
      <c r="M95" s="79"/>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IA95" s="21">
        <v>9.03</v>
      </c>
      <c r="IB95" s="21" t="s">
        <v>194</v>
      </c>
      <c r="IE95" s="22"/>
      <c r="IF95" s="22"/>
      <c r="IG95" s="22"/>
      <c r="IH95" s="22"/>
      <c r="II95" s="22"/>
    </row>
    <row r="96" spans="1:243" s="21" customFormat="1" ht="45.75" customHeight="1">
      <c r="A96" s="33">
        <v>9.04</v>
      </c>
      <c r="B96" s="34" t="s">
        <v>195</v>
      </c>
      <c r="C96" s="35"/>
      <c r="D96" s="35">
        <v>2</v>
      </c>
      <c r="E96" s="65" t="s">
        <v>49</v>
      </c>
      <c r="F96" s="75">
        <v>2412.36</v>
      </c>
      <c r="G96" s="49"/>
      <c r="H96" s="43"/>
      <c r="I96" s="44" t="s">
        <v>36</v>
      </c>
      <c r="J96" s="45">
        <f>IF(I96="Less(-)",-1,1)</f>
        <v>1</v>
      </c>
      <c r="K96" s="43" t="s">
        <v>37</v>
      </c>
      <c r="L96" s="43" t="s">
        <v>4</v>
      </c>
      <c r="M96" s="46"/>
      <c r="N96" s="58"/>
      <c r="O96" s="58"/>
      <c r="P96" s="59"/>
      <c r="Q96" s="58"/>
      <c r="R96" s="58"/>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64">
        <f>total_amount_ba($B$2,$D$2,D96,F96,J96,K96,M96)</f>
        <v>4824.72</v>
      </c>
      <c r="BB96" s="62">
        <f>BA96+SUM(N96:AZ96)</f>
        <v>4824.72</v>
      </c>
      <c r="BC96" s="73" t="str">
        <f>SpellNumber(L96,BB96)</f>
        <v>INR  Four Thousand Eight Hundred &amp; Twenty Four  and Paise Seventy Two Only</v>
      </c>
      <c r="IA96" s="21">
        <v>9.04</v>
      </c>
      <c r="IB96" s="21" t="s">
        <v>195</v>
      </c>
      <c r="ID96" s="21">
        <v>2</v>
      </c>
      <c r="IE96" s="22" t="s">
        <v>49</v>
      </c>
      <c r="IF96" s="22"/>
      <c r="IG96" s="22"/>
      <c r="IH96" s="22"/>
      <c r="II96" s="22"/>
    </row>
    <row r="97" spans="1:243" s="21" customFormat="1" ht="63">
      <c r="A97" s="33">
        <v>9.05</v>
      </c>
      <c r="B97" s="34" t="s">
        <v>72</v>
      </c>
      <c r="C97" s="35"/>
      <c r="D97" s="35">
        <v>3</v>
      </c>
      <c r="E97" s="65" t="s">
        <v>49</v>
      </c>
      <c r="F97" s="75">
        <v>774.27</v>
      </c>
      <c r="G97" s="49"/>
      <c r="H97" s="43"/>
      <c r="I97" s="44" t="s">
        <v>36</v>
      </c>
      <c r="J97" s="45">
        <f>IF(I97="Less(-)",-1,1)</f>
        <v>1</v>
      </c>
      <c r="K97" s="43" t="s">
        <v>37</v>
      </c>
      <c r="L97" s="43" t="s">
        <v>4</v>
      </c>
      <c r="M97" s="46"/>
      <c r="N97" s="58"/>
      <c r="O97" s="58"/>
      <c r="P97" s="59"/>
      <c r="Q97" s="58"/>
      <c r="R97" s="58"/>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64">
        <f>total_amount_ba($B$2,$D$2,D97,F97,J97,K97,M97)</f>
        <v>2322.81</v>
      </c>
      <c r="BB97" s="62">
        <f>BA97+SUM(N97:AZ97)</f>
        <v>2322.81</v>
      </c>
      <c r="BC97" s="73" t="str">
        <f>SpellNumber(L97,BB97)</f>
        <v>INR  Two Thousand Three Hundred &amp; Twenty Two  and Paise Eighty One Only</v>
      </c>
      <c r="IA97" s="21">
        <v>9.05</v>
      </c>
      <c r="IB97" s="21" t="s">
        <v>72</v>
      </c>
      <c r="ID97" s="21">
        <v>3</v>
      </c>
      <c r="IE97" s="22" t="s">
        <v>49</v>
      </c>
      <c r="IF97" s="22"/>
      <c r="IG97" s="22"/>
      <c r="IH97" s="22"/>
      <c r="II97" s="22"/>
    </row>
    <row r="98" spans="1:243" s="21" customFormat="1" ht="15.75" customHeight="1">
      <c r="A98" s="33">
        <v>9.06</v>
      </c>
      <c r="B98" s="34" t="s">
        <v>120</v>
      </c>
      <c r="C98" s="35"/>
      <c r="D98" s="79"/>
      <c r="E98" s="79"/>
      <c r="F98" s="79"/>
      <c r="G98" s="79"/>
      <c r="H98" s="79"/>
      <c r="I98" s="79"/>
      <c r="J98" s="79"/>
      <c r="K98" s="79"/>
      <c r="L98" s="79"/>
      <c r="M98" s="79"/>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IA98" s="21">
        <v>9.06</v>
      </c>
      <c r="IB98" s="21" t="s">
        <v>120</v>
      </c>
      <c r="IE98" s="22"/>
      <c r="IF98" s="22"/>
      <c r="IG98" s="22"/>
      <c r="IH98" s="22"/>
      <c r="II98" s="22"/>
    </row>
    <row r="99" spans="1:243" s="21" customFormat="1" ht="15.75">
      <c r="A99" s="33">
        <v>9.07</v>
      </c>
      <c r="B99" s="34" t="s">
        <v>121</v>
      </c>
      <c r="C99" s="35"/>
      <c r="D99" s="79"/>
      <c r="E99" s="79"/>
      <c r="F99" s="79"/>
      <c r="G99" s="79"/>
      <c r="H99" s="79"/>
      <c r="I99" s="79"/>
      <c r="J99" s="79"/>
      <c r="K99" s="79"/>
      <c r="L99" s="79"/>
      <c r="M99" s="79"/>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IA99" s="21">
        <v>9.07</v>
      </c>
      <c r="IB99" s="21" t="s">
        <v>121</v>
      </c>
      <c r="IE99" s="22"/>
      <c r="IF99" s="22"/>
      <c r="IG99" s="22"/>
      <c r="IH99" s="22"/>
      <c r="II99" s="22"/>
    </row>
    <row r="100" spans="1:243" s="21" customFormat="1" ht="30" customHeight="1">
      <c r="A100" s="33">
        <v>9.08</v>
      </c>
      <c r="B100" s="34" t="s">
        <v>196</v>
      </c>
      <c r="C100" s="35"/>
      <c r="D100" s="35">
        <v>28</v>
      </c>
      <c r="E100" s="65" t="s">
        <v>94</v>
      </c>
      <c r="F100" s="75">
        <v>884</v>
      </c>
      <c r="G100" s="49"/>
      <c r="H100" s="43"/>
      <c r="I100" s="44" t="s">
        <v>36</v>
      </c>
      <c r="J100" s="45">
        <f>IF(I100="Less(-)",-1,1)</f>
        <v>1</v>
      </c>
      <c r="K100" s="43" t="s">
        <v>37</v>
      </c>
      <c r="L100" s="43" t="s">
        <v>4</v>
      </c>
      <c r="M100" s="46"/>
      <c r="N100" s="58"/>
      <c r="O100" s="58"/>
      <c r="P100" s="59"/>
      <c r="Q100" s="58"/>
      <c r="R100" s="58"/>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64">
        <f>total_amount_ba($B$2,$D$2,D100,F100,J100,K100,M100)</f>
        <v>24752</v>
      </c>
      <c r="BB100" s="62">
        <f>BA100+SUM(N100:AZ100)</f>
        <v>24752</v>
      </c>
      <c r="BC100" s="73" t="str">
        <f>SpellNumber(L100,BB100)</f>
        <v>INR  Twenty Four Thousand Seven Hundred &amp; Fifty Two  Only</v>
      </c>
      <c r="IA100" s="21">
        <v>9.08</v>
      </c>
      <c r="IB100" s="21" t="s">
        <v>196</v>
      </c>
      <c r="ID100" s="21">
        <v>28</v>
      </c>
      <c r="IE100" s="22" t="s">
        <v>94</v>
      </c>
      <c r="IF100" s="22"/>
      <c r="IG100" s="22"/>
      <c r="IH100" s="22"/>
      <c r="II100" s="22"/>
    </row>
    <row r="101" spans="1:243" s="21" customFormat="1" ht="15.75">
      <c r="A101" s="33">
        <v>9.09</v>
      </c>
      <c r="B101" s="34" t="s">
        <v>122</v>
      </c>
      <c r="C101" s="35"/>
      <c r="D101" s="79"/>
      <c r="E101" s="79"/>
      <c r="F101" s="79"/>
      <c r="G101" s="79"/>
      <c r="H101" s="79"/>
      <c r="I101" s="79"/>
      <c r="J101" s="79"/>
      <c r="K101" s="79"/>
      <c r="L101" s="79"/>
      <c r="M101" s="79"/>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IA101" s="21">
        <v>9.09</v>
      </c>
      <c r="IB101" s="21" t="s">
        <v>122</v>
      </c>
      <c r="IE101" s="22"/>
      <c r="IF101" s="22"/>
      <c r="IG101" s="22"/>
      <c r="IH101" s="22"/>
      <c r="II101" s="22"/>
    </row>
    <row r="102" spans="1:243" s="21" customFormat="1" ht="31.5">
      <c r="A102" s="74">
        <v>9.1</v>
      </c>
      <c r="B102" s="34" t="s">
        <v>196</v>
      </c>
      <c r="C102" s="35"/>
      <c r="D102" s="35">
        <v>10</v>
      </c>
      <c r="E102" s="65" t="s">
        <v>94</v>
      </c>
      <c r="F102" s="75">
        <v>809.51</v>
      </c>
      <c r="G102" s="49"/>
      <c r="H102" s="43"/>
      <c r="I102" s="44" t="s">
        <v>36</v>
      </c>
      <c r="J102" s="45">
        <f>IF(I102="Less(-)",-1,1)</f>
        <v>1</v>
      </c>
      <c r="K102" s="43" t="s">
        <v>37</v>
      </c>
      <c r="L102" s="43" t="s">
        <v>4</v>
      </c>
      <c r="M102" s="46"/>
      <c r="N102" s="58"/>
      <c r="O102" s="58"/>
      <c r="P102" s="59"/>
      <c r="Q102" s="58"/>
      <c r="R102" s="58"/>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64">
        <f>total_amount_ba($B$2,$D$2,D102,F102,J102,K102,M102)</f>
        <v>8095.1</v>
      </c>
      <c r="BB102" s="62">
        <f>BA102+SUM(N102:AZ102)</f>
        <v>8095.1</v>
      </c>
      <c r="BC102" s="73" t="str">
        <f>SpellNumber(L102,BB102)</f>
        <v>INR  Eight Thousand  &amp;Ninety Five  and Paise Ten Only</v>
      </c>
      <c r="IA102" s="21">
        <v>9.1</v>
      </c>
      <c r="IB102" s="21" t="s">
        <v>196</v>
      </c>
      <c r="ID102" s="21">
        <v>10</v>
      </c>
      <c r="IE102" s="22" t="s">
        <v>94</v>
      </c>
      <c r="IF102" s="22"/>
      <c r="IG102" s="22"/>
      <c r="IH102" s="22"/>
      <c r="II102" s="22"/>
    </row>
    <row r="103" spans="1:243" s="21" customFormat="1" ht="63">
      <c r="A103" s="33">
        <v>9.11</v>
      </c>
      <c r="B103" s="34" t="s">
        <v>123</v>
      </c>
      <c r="C103" s="35"/>
      <c r="D103" s="79"/>
      <c r="E103" s="79"/>
      <c r="F103" s="79"/>
      <c r="G103" s="79"/>
      <c r="H103" s="79"/>
      <c r="I103" s="79"/>
      <c r="J103" s="79"/>
      <c r="K103" s="79"/>
      <c r="L103" s="79"/>
      <c r="M103" s="79"/>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IA103" s="21">
        <v>9.11</v>
      </c>
      <c r="IB103" s="21" t="s">
        <v>123</v>
      </c>
      <c r="IE103" s="22"/>
      <c r="IF103" s="22"/>
      <c r="IG103" s="22"/>
      <c r="IH103" s="22"/>
      <c r="II103" s="22"/>
    </row>
    <row r="104" spans="1:243" s="21" customFormat="1" ht="15.75">
      <c r="A104" s="33">
        <v>9.12</v>
      </c>
      <c r="B104" s="34" t="s">
        <v>121</v>
      </c>
      <c r="C104" s="35"/>
      <c r="D104" s="79"/>
      <c r="E104" s="79"/>
      <c r="F104" s="79"/>
      <c r="G104" s="79"/>
      <c r="H104" s="79"/>
      <c r="I104" s="79"/>
      <c r="J104" s="79"/>
      <c r="K104" s="79"/>
      <c r="L104" s="79"/>
      <c r="M104" s="79"/>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IA104" s="21">
        <v>9.12</v>
      </c>
      <c r="IB104" s="21" t="s">
        <v>121</v>
      </c>
      <c r="IE104" s="22"/>
      <c r="IF104" s="22"/>
      <c r="IG104" s="22"/>
      <c r="IH104" s="22"/>
      <c r="II104" s="22"/>
    </row>
    <row r="105" spans="1:243" s="21" customFormat="1" ht="42.75">
      <c r="A105" s="74">
        <v>9.13</v>
      </c>
      <c r="B105" s="34" t="s">
        <v>197</v>
      </c>
      <c r="C105" s="35"/>
      <c r="D105" s="35">
        <v>3</v>
      </c>
      <c r="E105" s="65" t="s">
        <v>49</v>
      </c>
      <c r="F105" s="75">
        <v>404.78</v>
      </c>
      <c r="G105" s="49"/>
      <c r="H105" s="43"/>
      <c r="I105" s="44" t="s">
        <v>36</v>
      </c>
      <c r="J105" s="45">
        <f>IF(I105="Less(-)",-1,1)</f>
        <v>1</v>
      </c>
      <c r="K105" s="43" t="s">
        <v>37</v>
      </c>
      <c r="L105" s="43" t="s">
        <v>4</v>
      </c>
      <c r="M105" s="46"/>
      <c r="N105" s="58"/>
      <c r="O105" s="58"/>
      <c r="P105" s="59"/>
      <c r="Q105" s="58"/>
      <c r="R105" s="58"/>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64">
        <f>total_amount_ba($B$2,$D$2,D105,F105,J105,K105,M105)</f>
        <v>1214.34</v>
      </c>
      <c r="BB105" s="62">
        <f>BA105+SUM(N105:AZ105)</f>
        <v>1214.34</v>
      </c>
      <c r="BC105" s="73" t="str">
        <f>SpellNumber(L105,BB105)</f>
        <v>INR  One Thousand Two Hundred &amp; Fourteen  and Paise Thirty Four Only</v>
      </c>
      <c r="IA105" s="21">
        <v>9.13</v>
      </c>
      <c r="IB105" s="21" t="s">
        <v>197</v>
      </c>
      <c r="ID105" s="21">
        <v>3</v>
      </c>
      <c r="IE105" s="22" t="s">
        <v>49</v>
      </c>
      <c r="IF105" s="22"/>
      <c r="IG105" s="22"/>
      <c r="IH105" s="22"/>
      <c r="II105" s="22"/>
    </row>
    <row r="106" spans="1:243" s="21" customFormat="1" ht="31.5">
      <c r="A106" s="33">
        <v>9.14</v>
      </c>
      <c r="B106" s="34" t="s">
        <v>124</v>
      </c>
      <c r="C106" s="35"/>
      <c r="D106" s="79"/>
      <c r="E106" s="79"/>
      <c r="F106" s="79"/>
      <c r="G106" s="79"/>
      <c r="H106" s="79"/>
      <c r="I106" s="79"/>
      <c r="J106" s="79"/>
      <c r="K106" s="79"/>
      <c r="L106" s="79"/>
      <c r="M106" s="79"/>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IA106" s="21">
        <v>9.14</v>
      </c>
      <c r="IB106" s="21" t="s">
        <v>124</v>
      </c>
      <c r="IE106" s="22"/>
      <c r="IF106" s="22"/>
      <c r="IG106" s="22"/>
      <c r="IH106" s="22"/>
      <c r="II106" s="22"/>
    </row>
    <row r="107" spans="1:243" s="21" customFormat="1" ht="15.75">
      <c r="A107" s="33">
        <v>9.15</v>
      </c>
      <c r="B107" s="34" t="s">
        <v>121</v>
      </c>
      <c r="C107" s="35"/>
      <c r="D107" s="79"/>
      <c r="E107" s="79"/>
      <c r="F107" s="79"/>
      <c r="G107" s="79"/>
      <c r="H107" s="79"/>
      <c r="I107" s="79"/>
      <c r="J107" s="79"/>
      <c r="K107" s="79"/>
      <c r="L107" s="79"/>
      <c r="M107" s="79"/>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IA107" s="21">
        <v>9.15</v>
      </c>
      <c r="IB107" s="21" t="s">
        <v>121</v>
      </c>
      <c r="IE107" s="22"/>
      <c r="IF107" s="22"/>
      <c r="IG107" s="22"/>
      <c r="IH107" s="22"/>
      <c r="II107" s="22"/>
    </row>
    <row r="108" spans="1:243" s="21" customFormat="1" ht="28.5">
      <c r="A108" s="33">
        <v>9.16</v>
      </c>
      <c r="B108" s="34" t="s">
        <v>197</v>
      </c>
      <c r="C108" s="35"/>
      <c r="D108" s="35">
        <v>3</v>
      </c>
      <c r="E108" s="65" t="s">
        <v>49</v>
      </c>
      <c r="F108" s="75">
        <v>334.37</v>
      </c>
      <c r="G108" s="49"/>
      <c r="H108" s="43"/>
      <c r="I108" s="44" t="s">
        <v>36</v>
      </c>
      <c r="J108" s="45">
        <f>IF(I108="Less(-)",-1,1)</f>
        <v>1</v>
      </c>
      <c r="K108" s="43" t="s">
        <v>37</v>
      </c>
      <c r="L108" s="43" t="s">
        <v>4</v>
      </c>
      <c r="M108" s="46"/>
      <c r="N108" s="58"/>
      <c r="O108" s="58"/>
      <c r="P108" s="59"/>
      <c r="Q108" s="58"/>
      <c r="R108" s="58"/>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64">
        <f>total_amount_ba($B$2,$D$2,D108,F108,J108,K108,M108)</f>
        <v>1003.11</v>
      </c>
      <c r="BB108" s="62">
        <f>BA108+SUM(N108:AZ108)</f>
        <v>1003.11</v>
      </c>
      <c r="BC108" s="73" t="str">
        <f>SpellNumber(L108,BB108)</f>
        <v>INR  One Thousand  &amp;Three  and Paise Eleven Only</v>
      </c>
      <c r="IA108" s="21">
        <v>9.16</v>
      </c>
      <c r="IB108" s="21" t="s">
        <v>197</v>
      </c>
      <c r="ID108" s="21">
        <v>3</v>
      </c>
      <c r="IE108" s="22" t="s">
        <v>49</v>
      </c>
      <c r="IF108" s="22"/>
      <c r="IG108" s="22"/>
      <c r="IH108" s="22"/>
      <c r="II108" s="22"/>
    </row>
    <row r="109" spans="1:243" s="21" customFormat="1" ht="15.75">
      <c r="A109" s="33">
        <v>9.17</v>
      </c>
      <c r="B109" s="34" t="s">
        <v>125</v>
      </c>
      <c r="C109" s="35"/>
      <c r="D109" s="79"/>
      <c r="E109" s="79"/>
      <c r="F109" s="79"/>
      <c r="G109" s="79"/>
      <c r="H109" s="79"/>
      <c r="I109" s="79"/>
      <c r="J109" s="79"/>
      <c r="K109" s="79"/>
      <c r="L109" s="79"/>
      <c r="M109" s="79"/>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IA109" s="21">
        <v>9.17</v>
      </c>
      <c r="IB109" s="21" t="s">
        <v>125</v>
      </c>
      <c r="IE109" s="22"/>
      <c r="IF109" s="22"/>
      <c r="IG109" s="22"/>
      <c r="IH109" s="22"/>
      <c r="II109" s="22"/>
    </row>
    <row r="110" spans="1:243" s="21" customFormat="1" ht="15.75">
      <c r="A110" s="33">
        <v>9.18</v>
      </c>
      <c r="B110" s="34" t="s">
        <v>106</v>
      </c>
      <c r="C110" s="35"/>
      <c r="D110" s="79"/>
      <c r="E110" s="79"/>
      <c r="F110" s="79"/>
      <c r="G110" s="79"/>
      <c r="H110" s="79"/>
      <c r="I110" s="79"/>
      <c r="J110" s="79"/>
      <c r="K110" s="79"/>
      <c r="L110" s="79"/>
      <c r="M110" s="79"/>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IA110" s="21">
        <v>9.18</v>
      </c>
      <c r="IB110" s="21" t="s">
        <v>106</v>
      </c>
      <c r="IE110" s="22"/>
      <c r="IF110" s="22"/>
      <c r="IG110" s="22"/>
      <c r="IH110" s="22"/>
      <c r="II110" s="22"/>
    </row>
    <row r="111" spans="1:243" s="21" customFormat="1" ht="30.75" customHeight="1">
      <c r="A111" s="33">
        <v>9.19</v>
      </c>
      <c r="B111" s="34" t="s">
        <v>197</v>
      </c>
      <c r="C111" s="35"/>
      <c r="D111" s="35">
        <v>15</v>
      </c>
      <c r="E111" s="65" t="s">
        <v>49</v>
      </c>
      <c r="F111" s="75">
        <v>320.3</v>
      </c>
      <c r="G111" s="49"/>
      <c r="H111" s="43"/>
      <c r="I111" s="44" t="s">
        <v>36</v>
      </c>
      <c r="J111" s="45">
        <f>IF(I111="Less(-)",-1,1)</f>
        <v>1</v>
      </c>
      <c r="K111" s="43" t="s">
        <v>37</v>
      </c>
      <c r="L111" s="43" t="s">
        <v>4</v>
      </c>
      <c r="M111" s="46"/>
      <c r="N111" s="58"/>
      <c r="O111" s="58"/>
      <c r="P111" s="59"/>
      <c r="Q111" s="58"/>
      <c r="R111" s="58"/>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64">
        <f>total_amount_ba($B$2,$D$2,D111,F111,J111,K111,M111)</f>
        <v>4804.5</v>
      </c>
      <c r="BB111" s="62">
        <f>BA111+SUM(N111:AZ111)</f>
        <v>4804.5</v>
      </c>
      <c r="BC111" s="73" t="str">
        <f>SpellNumber(L111,BB111)</f>
        <v>INR  Four Thousand Eight Hundred &amp; Four  and Paise Fifty Only</v>
      </c>
      <c r="IA111" s="21">
        <v>9.19</v>
      </c>
      <c r="IB111" s="21" t="s">
        <v>197</v>
      </c>
      <c r="ID111" s="21">
        <v>15</v>
      </c>
      <c r="IE111" s="22" t="s">
        <v>49</v>
      </c>
      <c r="IF111" s="22"/>
      <c r="IG111" s="22"/>
      <c r="IH111" s="22"/>
      <c r="II111" s="22"/>
    </row>
    <row r="112" spans="1:243" s="21" customFormat="1" ht="15.75">
      <c r="A112" s="74">
        <v>9.2</v>
      </c>
      <c r="B112" s="34" t="s">
        <v>126</v>
      </c>
      <c r="C112" s="35"/>
      <c r="D112" s="79"/>
      <c r="E112" s="79"/>
      <c r="F112" s="79"/>
      <c r="G112" s="79"/>
      <c r="H112" s="79"/>
      <c r="I112" s="79"/>
      <c r="J112" s="79"/>
      <c r="K112" s="79"/>
      <c r="L112" s="79"/>
      <c r="M112" s="79"/>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IA112" s="21">
        <v>9.2</v>
      </c>
      <c r="IB112" s="21" t="s">
        <v>126</v>
      </c>
      <c r="IE112" s="22"/>
      <c r="IF112" s="22"/>
      <c r="IG112" s="22"/>
      <c r="IH112" s="22"/>
      <c r="II112" s="22"/>
    </row>
    <row r="113" spans="1:243" s="21" customFormat="1" ht="42.75">
      <c r="A113" s="33">
        <v>9.21</v>
      </c>
      <c r="B113" s="34" t="s">
        <v>197</v>
      </c>
      <c r="C113" s="35"/>
      <c r="D113" s="35">
        <v>5</v>
      </c>
      <c r="E113" s="65" t="s">
        <v>49</v>
      </c>
      <c r="F113" s="75">
        <v>232.97</v>
      </c>
      <c r="G113" s="49"/>
      <c r="H113" s="43"/>
      <c r="I113" s="44" t="s">
        <v>36</v>
      </c>
      <c r="J113" s="45">
        <f>IF(I113="Less(-)",-1,1)</f>
        <v>1</v>
      </c>
      <c r="K113" s="43" t="s">
        <v>37</v>
      </c>
      <c r="L113" s="43" t="s">
        <v>4</v>
      </c>
      <c r="M113" s="46"/>
      <c r="N113" s="58"/>
      <c r="O113" s="58"/>
      <c r="P113" s="59"/>
      <c r="Q113" s="58"/>
      <c r="R113" s="58"/>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64">
        <f>total_amount_ba($B$2,$D$2,D113,F113,J113,K113,M113)</f>
        <v>1164.85</v>
      </c>
      <c r="BB113" s="62">
        <f>BA113+SUM(N113:AZ113)</f>
        <v>1164.85</v>
      </c>
      <c r="BC113" s="73" t="str">
        <f>SpellNumber(L113,BB113)</f>
        <v>INR  One Thousand One Hundred &amp; Sixty Four  and Paise Eighty Five Only</v>
      </c>
      <c r="IA113" s="21">
        <v>9.21</v>
      </c>
      <c r="IB113" s="21" t="s">
        <v>197</v>
      </c>
      <c r="ID113" s="21">
        <v>5</v>
      </c>
      <c r="IE113" s="22" t="s">
        <v>49</v>
      </c>
      <c r="IF113" s="22"/>
      <c r="IG113" s="22"/>
      <c r="IH113" s="22"/>
      <c r="II113" s="22"/>
    </row>
    <row r="114" spans="1:243" s="21" customFormat="1" ht="47.25">
      <c r="A114" s="74">
        <v>9.22</v>
      </c>
      <c r="B114" s="34" t="s">
        <v>127</v>
      </c>
      <c r="C114" s="35"/>
      <c r="D114" s="79"/>
      <c r="E114" s="79"/>
      <c r="F114" s="79"/>
      <c r="G114" s="79"/>
      <c r="H114" s="79"/>
      <c r="I114" s="79"/>
      <c r="J114" s="79"/>
      <c r="K114" s="79"/>
      <c r="L114" s="79"/>
      <c r="M114" s="79"/>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IA114" s="21">
        <v>9.22</v>
      </c>
      <c r="IB114" s="21" t="s">
        <v>127</v>
      </c>
      <c r="IE114" s="22"/>
      <c r="IF114" s="22"/>
      <c r="IG114" s="22"/>
      <c r="IH114" s="22"/>
      <c r="II114" s="22"/>
    </row>
    <row r="115" spans="1:243" s="21" customFormat="1" ht="42.75">
      <c r="A115" s="33">
        <v>9.23</v>
      </c>
      <c r="B115" s="34" t="s">
        <v>106</v>
      </c>
      <c r="C115" s="35"/>
      <c r="D115" s="35">
        <v>36</v>
      </c>
      <c r="E115" s="65" t="s">
        <v>49</v>
      </c>
      <c r="F115" s="75">
        <v>422.14</v>
      </c>
      <c r="G115" s="49"/>
      <c r="H115" s="43"/>
      <c r="I115" s="44" t="s">
        <v>36</v>
      </c>
      <c r="J115" s="45">
        <f>IF(I115="Less(-)",-1,1)</f>
        <v>1</v>
      </c>
      <c r="K115" s="43" t="s">
        <v>37</v>
      </c>
      <c r="L115" s="43" t="s">
        <v>4</v>
      </c>
      <c r="M115" s="46"/>
      <c r="N115" s="58"/>
      <c r="O115" s="58"/>
      <c r="P115" s="59"/>
      <c r="Q115" s="58"/>
      <c r="R115" s="58"/>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64">
        <f>total_amount_ba($B$2,$D$2,D115,F115,J115,K115,M115)</f>
        <v>15197.04</v>
      </c>
      <c r="BB115" s="62">
        <f>BA115+SUM(N115:AZ115)</f>
        <v>15197.04</v>
      </c>
      <c r="BC115" s="73" t="str">
        <f>SpellNumber(L115,BB115)</f>
        <v>INR  Fifteen Thousand One Hundred &amp; Ninety Seven  and Paise Four Only</v>
      </c>
      <c r="IA115" s="21">
        <v>9.23</v>
      </c>
      <c r="IB115" s="21" t="s">
        <v>106</v>
      </c>
      <c r="ID115" s="21">
        <v>36</v>
      </c>
      <c r="IE115" s="22" t="s">
        <v>49</v>
      </c>
      <c r="IF115" s="22"/>
      <c r="IG115" s="22"/>
      <c r="IH115" s="22"/>
      <c r="II115" s="22"/>
    </row>
    <row r="116" spans="1:243" s="21" customFormat="1" ht="42.75">
      <c r="A116" s="33">
        <v>9.24</v>
      </c>
      <c r="B116" s="34" t="s">
        <v>126</v>
      </c>
      <c r="C116" s="35"/>
      <c r="D116" s="35">
        <v>12</v>
      </c>
      <c r="E116" s="65" t="s">
        <v>49</v>
      </c>
      <c r="F116" s="75">
        <v>357.65</v>
      </c>
      <c r="G116" s="49"/>
      <c r="H116" s="43"/>
      <c r="I116" s="44" t="s">
        <v>36</v>
      </c>
      <c r="J116" s="45">
        <f>IF(I116="Less(-)",-1,1)</f>
        <v>1</v>
      </c>
      <c r="K116" s="43" t="s">
        <v>37</v>
      </c>
      <c r="L116" s="43" t="s">
        <v>4</v>
      </c>
      <c r="M116" s="46"/>
      <c r="N116" s="58"/>
      <c r="O116" s="58"/>
      <c r="P116" s="59"/>
      <c r="Q116" s="58"/>
      <c r="R116" s="58"/>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64">
        <f>total_amount_ba($B$2,$D$2,D116,F116,J116,K116,M116)</f>
        <v>4291.8</v>
      </c>
      <c r="BB116" s="62">
        <f>BA116+SUM(N116:AZ116)</f>
        <v>4291.8</v>
      </c>
      <c r="BC116" s="73" t="str">
        <f>SpellNumber(L116,BB116)</f>
        <v>INR  Four Thousand Two Hundred &amp; Ninety One  and Paise Eighty Only</v>
      </c>
      <c r="IA116" s="21">
        <v>9.24</v>
      </c>
      <c r="IB116" s="21" t="s">
        <v>126</v>
      </c>
      <c r="ID116" s="21">
        <v>12</v>
      </c>
      <c r="IE116" s="22" t="s">
        <v>49</v>
      </c>
      <c r="IF116" s="22"/>
      <c r="IG116" s="22"/>
      <c r="IH116" s="22"/>
      <c r="II116" s="22"/>
    </row>
    <row r="117" spans="1:243" s="21" customFormat="1" ht="94.5">
      <c r="A117" s="33">
        <v>9.25</v>
      </c>
      <c r="B117" s="34" t="s">
        <v>128</v>
      </c>
      <c r="C117" s="35"/>
      <c r="D117" s="79"/>
      <c r="E117" s="79"/>
      <c r="F117" s="79"/>
      <c r="G117" s="79"/>
      <c r="H117" s="79"/>
      <c r="I117" s="79"/>
      <c r="J117" s="79"/>
      <c r="K117" s="79"/>
      <c r="L117" s="79"/>
      <c r="M117" s="79"/>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IA117" s="21">
        <v>9.25</v>
      </c>
      <c r="IB117" s="21" t="s">
        <v>128</v>
      </c>
      <c r="IE117" s="22"/>
      <c r="IF117" s="22"/>
      <c r="IG117" s="22"/>
      <c r="IH117" s="22"/>
      <c r="II117" s="22"/>
    </row>
    <row r="118" spans="1:243" s="21" customFormat="1" ht="15.75">
      <c r="A118" s="33">
        <v>9.26</v>
      </c>
      <c r="B118" s="34" t="s">
        <v>129</v>
      </c>
      <c r="C118" s="35"/>
      <c r="D118" s="79"/>
      <c r="E118" s="79"/>
      <c r="F118" s="79"/>
      <c r="G118" s="79"/>
      <c r="H118" s="79"/>
      <c r="I118" s="79"/>
      <c r="J118" s="79"/>
      <c r="K118" s="79"/>
      <c r="L118" s="79"/>
      <c r="M118" s="79"/>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IA118" s="21">
        <v>9.26</v>
      </c>
      <c r="IB118" s="21" t="s">
        <v>129</v>
      </c>
      <c r="IE118" s="22"/>
      <c r="IF118" s="22"/>
      <c r="IG118" s="22"/>
      <c r="IH118" s="22"/>
      <c r="II118" s="22"/>
    </row>
    <row r="119" spans="1:243" s="21" customFormat="1" ht="28.5">
      <c r="A119" s="33">
        <v>9.27</v>
      </c>
      <c r="B119" s="34" t="s">
        <v>198</v>
      </c>
      <c r="C119" s="35"/>
      <c r="D119" s="35">
        <v>9</v>
      </c>
      <c r="E119" s="65" t="s">
        <v>49</v>
      </c>
      <c r="F119" s="75">
        <v>1116.22</v>
      </c>
      <c r="G119" s="49"/>
      <c r="H119" s="43"/>
      <c r="I119" s="44" t="s">
        <v>36</v>
      </c>
      <c r="J119" s="45">
        <f>IF(I119="Less(-)",-1,1)</f>
        <v>1</v>
      </c>
      <c r="K119" s="43" t="s">
        <v>37</v>
      </c>
      <c r="L119" s="43" t="s">
        <v>4</v>
      </c>
      <c r="M119" s="46"/>
      <c r="N119" s="58"/>
      <c r="O119" s="58"/>
      <c r="P119" s="59"/>
      <c r="Q119" s="58"/>
      <c r="R119" s="58"/>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64">
        <f>total_amount_ba($B$2,$D$2,D119,F119,J119,K119,M119)</f>
        <v>10045.98</v>
      </c>
      <c r="BB119" s="62">
        <f>BA119+SUM(N119:AZ119)</f>
        <v>10045.98</v>
      </c>
      <c r="BC119" s="73" t="str">
        <f>SpellNumber(L119,BB119)</f>
        <v>INR  Ten Thousand  &amp;Forty Five  and Paise Ninety Eight Only</v>
      </c>
      <c r="IA119" s="21">
        <v>9.27</v>
      </c>
      <c r="IB119" s="21" t="s">
        <v>198</v>
      </c>
      <c r="ID119" s="21">
        <v>9</v>
      </c>
      <c r="IE119" s="22" t="s">
        <v>49</v>
      </c>
      <c r="IF119" s="22"/>
      <c r="IG119" s="22"/>
      <c r="IH119" s="22"/>
      <c r="II119" s="22"/>
    </row>
    <row r="120" spans="1:243" s="21" customFormat="1" ht="128.25" customHeight="1">
      <c r="A120" s="33">
        <v>9.28</v>
      </c>
      <c r="B120" s="34" t="s">
        <v>199</v>
      </c>
      <c r="C120" s="35"/>
      <c r="D120" s="79"/>
      <c r="E120" s="79"/>
      <c r="F120" s="79"/>
      <c r="G120" s="79"/>
      <c r="H120" s="79"/>
      <c r="I120" s="79"/>
      <c r="J120" s="79"/>
      <c r="K120" s="79"/>
      <c r="L120" s="79"/>
      <c r="M120" s="79"/>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IA120" s="21">
        <v>9.28</v>
      </c>
      <c r="IB120" s="21" t="s">
        <v>199</v>
      </c>
      <c r="IE120" s="22"/>
      <c r="IF120" s="22"/>
      <c r="IG120" s="22"/>
      <c r="IH120" s="22"/>
      <c r="II120" s="22"/>
    </row>
    <row r="121" spans="1:243" s="21" customFormat="1" ht="28.5">
      <c r="A121" s="74">
        <v>9.29</v>
      </c>
      <c r="B121" s="34" t="s">
        <v>200</v>
      </c>
      <c r="C121" s="35"/>
      <c r="D121" s="35">
        <v>4</v>
      </c>
      <c r="E121" s="65" t="s">
        <v>94</v>
      </c>
      <c r="F121" s="75">
        <v>227.15</v>
      </c>
      <c r="G121" s="49"/>
      <c r="H121" s="43"/>
      <c r="I121" s="44" t="s">
        <v>36</v>
      </c>
      <c r="J121" s="45">
        <f>IF(I121="Less(-)",-1,1)</f>
        <v>1</v>
      </c>
      <c r="K121" s="43" t="s">
        <v>37</v>
      </c>
      <c r="L121" s="43" t="s">
        <v>4</v>
      </c>
      <c r="M121" s="46"/>
      <c r="N121" s="58"/>
      <c r="O121" s="58"/>
      <c r="P121" s="59"/>
      <c r="Q121" s="58"/>
      <c r="R121" s="58"/>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64">
        <f>total_amount_ba($B$2,$D$2,D121,F121,J121,K121,M121)</f>
        <v>908.6</v>
      </c>
      <c r="BB121" s="62">
        <f>BA121+SUM(N121:AZ121)</f>
        <v>908.6</v>
      </c>
      <c r="BC121" s="73" t="str">
        <f>SpellNumber(L121,BB121)</f>
        <v>INR  Nine Hundred &amp; Eight  and Paise Sixty Only</v>
      </c>
      <c r="IA121" s="21">
        <v>9.29</v>
      </c>
      <c r="IB121" s="21" t="s">
        <v>200</v>
      </c>
      <c r="ID121" s="21">
        <v>4</v>
      </c>
      <c r="IE121" s="22" t="s">
        <v>94</v>
      </c>
      <c r="IF121" s="22"/>
      <c r="IG121" s="22"/>
      <c r="IH121" s="22"/>
      <c r="II121" s="22"/>
    </row>
    <row r="122" spans="1:243" s="21" customFormat="1" ht="15.75">
      <c r="A122" s="33">
        <v>10</v>
      </c>
      <c r="B122" s="34" t="s">
        <v>73</v>
      </c>
      <c r="C122" s="35"/>
      <c r="D122" s="79"/>
      <c r="E122" s="79"/>
      <c r="F122" s="79"/>
      <c r="G122" s="79"/>
      <c r="H122" s="79"/>
      <c r="I122" s="79"/>
      <c r="J122" s="79"/>
      <c r="K122" s="79"/>
      <c r="L122" s="79"/>
      <c r="M122" s="79"/>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IA122" s="21">
        <v>10</v>
      </c>
      <c r="IB122" s="21" t="s">
        <v>73</v>
      </c>
      <c r="IE122" s="22"/>
      <c r="IF122" s="22"/>
      <c r="IG122" s="22"/>
      <c r="IH122" s="22"/>
      <c r="II122" s="22"/>
    </row>
    <row r="123" spans="1:243" s="21" customFormat="1" ht="78.75">
      <c r="A123" s="33">
        <v>10.01</v>
      </c>
      <c r="B123" s="34" t="s">
        <v>74</v>
      </c>
      <c r="C123" s="35"/>
      <c r="D123" s="79"/>
      <c r="E123" s="79"/>
      <c r="F123" s="79"/>
      <c r="G123" s="79"/>
      <c r="H123" s="79"/>
      <c r="I123" s="79"/>
      <c r="J123" s="79"/>
      <c r="K123" s="79"/>
      <c r="L123" s="79"/>
      <c r="M123" s="79"/>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IA123" s="21">
        <v>10.01</v>
      </c>
      <c r="IB123" s="21" t="s">
        <v>74</v>
      </c>
      <c r="IE123" s="22"/>
      <c r="IF123" s="22"/>
      <c r="IG123" s="22"/>
      <c r="IH123" s="22"/>
      <c r="II123" s="22"/>
    </row>
    <row r="124" spans="1:243" s="21" customFormat="1" ht="42.75">
      <c r="A124" s="33">
        <v>10.02</v>
      </c>
      <c r="B124" s="34" t="s">
        <v>78</v>
      </c>
      <c r="C124" s="35"/>
      <c r="D124" s="35">
        <v>9</v>
      </c>
      <c r="E124" s="65" t="s">
        <v>94</v>
      </c>
      <c r="F124" s="75">
        <v>301.71</v>
      </c>
      <c r="G124" s="49"/>
      <c r="H124" s="43"/>
      <c r="I124" s="44" t="s">
        <v>36</v>
      </c>
      <c r="J124" s="45">
        <f>IF(I124="Less(-)",-1,1)</f>
        <v>1</v>
      </c>
      <c r="K124" s="43" t="s">
        <v>37</v>
      </c>
      <c r="L124" s="43" t="s">
        <v>4</v>
      </c>
      <c r="M124" s="46"/>
      <c r="N124" s="58"/>
      <c r="O124" s="58"/>
      <c r="P124" s="59"/>
      <c r="Q124" s="58"/>
      <c r="R124" s="58"/>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64">
        <f>total_amount_ba($B$2,$D$2,D124,F124,J124,K124,M124)</f>
        <v>2715.39</v>
      </c>
      <c r="BB124" s="62">
        <f>BA124+SUM(N124:AZ124)</f>
        <v>2715.39</v>
      </c>
      <c r="BC124" s="73" t="str">
        <f>SpellNumber(L124,BB124)</f>
        <v>INR  Two Thousand Seven Hundred &amp; Fifteen  and Paise Thirty Nine Only</v>
      </c>
      <c r="IA124" s="21">
        <v>10.02</v>
      </c>
      <c r="IB124" s="21" t="s">
        <v>78</v>
      </c>
      <c r="ID124" s="21">
        <v>9</v>
      </c>
      <c r="IE124" s="22" t="s">
        <v>94</v>
      </c>
      <c r="IF124" s="22"/>
      <c r="IG124" s="22"/>
      <c r="IH124" s="22"/>
      <c r="II124" s="22"/>
    </row>
    <row r="125" spans="1:243" s="21" customFormat="1" ht="42.75">
      <c r="A125" s="33">
        <v>10.03</v>
      </c>
      <c r="B125" s="34" t="s">
        <v>130</v>
      </c>
      <c r="C125" s="35"/>
      <c r="D125" s="35">
        <v>3</v>
      </c>
      <c r="E125" s="65" t="s">
        <v>94</v>
      </c>
      <c r="F125" s="75">
        <v>384.04</v>
      </c>
      <c r="G125" s="49"/>
      <c r="H125" s="43"/>
      <c r="I125" s="44" t="s">
        <v>36</v>
      </c>
      <c r="J125" s="45">
        <f>IF(I125="Less(-)",-1,1)</f>
        <v>1</v>
      </c>
      <c r="K125" s="43" t="s">
        <v>37</v>
      </c>
      <c r="L125" s="43" t="s">
        <v>4</v>
      </c>
      <c r="M125" s="46"/>
      <c r="N125" s="58"/>
      <c r="O125" s="58"/>
      <c r="P125" s="59"/>
      <c r="Q125" s="58"/>
      <c r="R125" s="58"/>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64">
        <f>total_amount_ba($B$2,$D$2,D125,F125,J125,K125,M125)</f>
        <v>1152.12</v>
      </c>
      <c r="BB125" s="62">
        <f>BA125+SUM(N125:AZ125)</f>
        <v>1152.12</v>
      </c>
      <c r="BC125" s="73" t="str">
        <f>SpellNumber(L125,BB125)</f>
        <v>INR  One Thousand One Hundred &amp; Fifty Two  and Paise Twelve Only</v>
      </c>
      <c r="IA125" s="21">
        <v>10.03</v>
      </c>
      <c r="IB125" s="21" t="s">
        <v>130</v>
      </c>
      <c r="ID125" s="21">
        <v>3</v>
      </c>
      <c r="IE125" s="22" t="s">
        <v>94</v>
      </c>
      <c r="IF125" s="22"/>
      <c r="IG125" s="22"/>
      <c r="IH125" s="22"/>
      <c r="II125" s="22"/>
    </row>
    <row r="126" spans="1:243" s="21" customFormat="1" ht="28.5">
      <c r="A126" s="33">
        <v>10.04</v>
      </c>
      <c r="B126" s="34" t="s">
        <v>75</v>
      </c>
      <c r="C126" s="35"/>
      <c r="D126" s="35">
        <v>2</v>
      </c>
      <c r="E126" s="65" t="s">
        <v>94</v>
      </c>
      <c r="F126" s="75">
        <v>464.45</v>
      </c>
      <c r="G126" s="49"/>
      <c r="H126" s="43"/>
      <c r="I126" s="44" t="s">
        <v>36</v>
      </c>
      <c r="J126" s="45">
        <f>IF(I126="Less(-)",-1,1)</f>
        <v>1</v>
      </c>
      <c r="K126" s="43" t="s">
        <v>37</v>
      </c>
      <c r="L126" s="43" t="s">
        <v>4</v>
      </c>
      <c r="M126" s="46"/>
      <c r="N126" s="58"/>
      <c r="O126" s="58"/>
      <c r="P126" s="59"/>
      <c r="Q126" s="58"/>
      <c r="R126" s="58"/>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64">
        <f>total_amount_ba($B$2,$D$2,D126,F126,J126,K126,M126)</f>
        <v>928.9</v>
      </c>
      <c r="BB126" s="62">
        <f>BA126+SUM(N126:AZ126)</f>
        <v>928.9</v>
      </c>
      <c r="BC126" s="73" t="str">
        <f>SpellNumber(L126,BB126)</f>
        <v>INR  Nine Hundred &amp; Twenty Eight  and Paise Ninety Only</v>
      </c>
      <c r="IA126" s="21">
        <v>10.04</v>
      </c>
      <c r="IB126" s="21" t="s">
        <v>75</v>
      </c>
      <c r="ID126" s="21">
        <v>2</v>
      </c>
      <c r="IE126" s="22" t="s">
        <v>94</v>
      </c>
      <c r="IF126" s="22"/>
      <c r="IG126" s="22"/>
      <c r="IH126" s="22"/>
      <c r="II126" s="22"/>
    </row>
    <row r="127" spans="1:243" s="21" customFormat="1" ht="110.25">
      <c r="A127" s="33">
        <v>10.05</v>
      </c>
      <c r="B127" s="34" t="s">
        <v>76</v>
      </c>
      <c r="C127" s="35"/>
      <c r="D127" s="79"/>
      <c r="E127" s="79"/>
      <c r="F127" s="79"/>
      <c r="G127" s="79"/>
      <c r="H127" s="79"/>
      <c r="I127" s="79"/>
      <c r="J127" s="79"/>
      <c r="K127" s="79"/>
      <c r="L127" s="79"/>
      <c r="M127" s="79"/>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IA127" s="21">
        <v>10.05</v>
      </c>
      <c r="IB127" s="21" t="s">
        <v>76</v>
      </c>
      <c r="IE127" s="22"/>
      <c r="IF127" s="22"/>
      <c r="IG127" s="22"/>
      <c r="IH127" s="22"/>
      <c r="II127" s="22"/>
    </row>
    <row r="128" spans="1:243" s="21" customFormat="1" ht="42.75">
      <c r="A128" s="33">
        <v>10.06</v>
      </c>
      <c r="B128" s="34" t="s">
        <v>77</v>
      </c>
      <c r="C128" s="35"/>
      <c r="D128" s="35">
        <v>19</v>
      </c>
      <c r="E128" s="65" t="s">
        <v>94</v>
      </c>
      <c r="F128" s="75">
        <v>392.46</v>
      </c>
      <c r="G128" s="49"/>
      <c r="H128" s="43"/>
      <c r="I128" s="44" t="s">
        <v>36</v>
      </c>
      <c r="J128" s="45">
        <f>IF(I128="Less(-)",-1,1)</f>
        <v>1</v>
      </c>
      <c r="K128" s="43" t="s">
        <v>37</v>
      </c>
      <c r="L128" s="43" t="s">
        <v>4</v>
      </c>
      <c r="M128" s="46"/>
      <c r="N128" s="58"/>
      <c r="O128" s="58"/>
      <c r="P128" s="59"/>
      <c r="Q128" s="58"/>
      <c r="R128" s="58"/>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64">
        <f>total_amount_ba($B$2,$D$2,D128,F128,J128,K128,M128)</f>
        <v>7456.74</v>
      </c>
      <c r="BB128" s="62">
        <f>BA128+SUM(N128:AZ128)</f>
        <v>7456.74</v>
      </c>
      <c r="BC128" s="73" t="str">
        <f>SpellNumber(L128,BB128)</f>
        <v>INR  Seven Thousand Four Hundred &amp; Fifty Six  and Paise Seventy Four Only</v>
      </c>
      <c r="IA128" s="21">
        <v>10.06</v>
      </c>
      <c r="IB128" s="21" t="s">
        <v>77</v>
      </c>
      <c r="ID128" s="21">
        <v>19</v>
      </c>
      <c r="IE128" s="22" t="s">
        <v>94</v>
      </c>
      <c r="IF128" s="22"/>
      <c r="IG128" s="22"/>
      <c r="IH128" s="22"/>
      <c r="II128" s="22"/>
    </row>
    <row r="129" spans="1:243" s="21" customFormat="1" ht="27" customHeight="1">
      <c r="A129" s="33">
        <v>10.07</v>
      </c>
      <c r="B129" s="34" t="s">
        <v>78</v>
      </c>
      <c r="C129" s="35"/>
      <c r="D129" s="35">
        <v>22</v>
      </c>
      <c r="E129" s="65" t="s">
        <v>94</v>
      </c>
      <c r="F129" s="75">
        <v>433.23</v>
      </c>
      <c r="G129" s="49"/>
      <c r="H129" s="43"/>
      <c r="I129" s="44" t="s">
        <v>36</v>
      </c>
      <c r="J129" s="45">
        <f>IF(I129="Less(-)",-1,1)</f>
        <v>1</v>
      </c>
      <c r="K129" s="43" t="s">
        <v>37</v>
      </c>
      <c r="L129" s="43" t="s">
        <v>4</v>
      </c>
      <c r="M129" s="46"/>
      <c r="N129" s="58"/>
      <c r="O129" s="58"/>
      <c r="P129" s="59"/>
      <c r="Q129" s="58"/>
      <c r="R129" s="58"/>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64">
        <f>total_amount_ba($B$2,$D$2,D129,F129,J129,K129,M129)</f>
        <v>9531.06</v>
      </c>
      <c r="BB129" s="62">
        <f>BA129+SUM(N129:AZ129)</f>
        <v>9531.06</v>
      </c>
      <c r="BC129" s="73" t="str">
        <f>SpellNumber(L129,BB129)</f>
        <v>INR  Nine Thousand Five Hundred &amp; Thirty One  and Paise Six Only</v>
      </c>
      <c r="IA129" s="21">
        <v>10.07</v>
      </c>
      <c r="IB129" s="21" t="s">
        <v>78</v>
      </c>
      <c r="ID129" s="21">
        <v>22</v>
      </c>
      <c r="IE129" s="22" t="s">
        <v>94</v>
      </c>
      <c r="IF129" s="22"/>
      <c r="IG129" s="22"/>
      <c r="IH129" s="22"/>
      <c r="II129" s="22"/>
    </row>
    <row r="130" spans="1:243" s="21" customFormat="1" ht="78.75">
      <c r="A130" s="33">
        <v>10.08</v>
      </c>
      <c r="B130" s="34" t="s">
        <v>79</v>
      </c>
      <c r="C130" s="35"/>
      <c r="D130" s="79"/>
      <c r="E130" s="79"/>
      <c r="F130" s="79"/>
      <c r="G130" s="79"/>
      <c r="H130" s="79"/>
      <c r="I130" s="79"/>
      <c r="J130" s="79"/>
      <c r="K130" s="79"/>
      <c r="L130" s="79"/>
      <c r="M130" s="79"/>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IA130" s="21">
        <v>10.08</v>
      </c>
      <c r="IB130" s="21" t="s">
        <v>79</v>
      </c>
      <c r="IE130" s="22"/>
      <c r="IF130" s="22"/>
      <c r="IG130" s="22"/>
      <c r="IH130" s="22"/>
      <c r="II130" s="22"/>
    </row>
    <row r="131" spans="1:243" s="21" customFormat="1" ht="42.75">
      <c r="A131" s="33">
        <v>10.09</v>
      </c>
      <c r="B131" s="34" t="s">
        <v>80</v>
      </c>
      <c r="C131" s="35"/>
      <c r="D131" s="35">
        <v>3</v>
      </c>
      <c r="E131" s="65" t="s">
        <v>49</v>
      </c>
      <c r="F131" s="75">
        <v>590.49</v>
      </c>
      <c r="G131" s="49"/>
      <c r="H131" s="43"/>
      <c r="I131" s="44" t="s">
        <v>36</v>
      </c>
      <c r="J131" s="45">
        <f>IF(I131="Less(-)",-1,1)</f>
        <v>1</v>
      </c>
      <c r="K131" s="43" t="s">
        <v>37</v>
      </c>
      <c r="L131" s="43" t="s">
        <v>4</v>
      </c>
      <c r="M131" s="46"/>
      <c r="N131" s="58"/>
      <c r="O131" s="58"/>
      <c r="P131" s="59"/>
      <c r="Q131" s="58"/>
      <c r="R131" s="58"/>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64">
        <f>total_amount_ba($B$2,$D$2,D131,F131,J131,K131,M131)</f>
        <v>1771.47</v>
      </c>
      <c r="BB131" s="62">
        <f>BA131+SUM(N131:AZ131)</f>
        <v>1771.47</v>
      </c>
      <c r="BC131" s="73" t="str">
        <f>SpellNumber(L131,BB131)</f>
        <v>INR  One Thousand Seven Hundred &amp; Seventy One  and Paise Forty Seven Only</v>
      </c>
      <c r="IA131" s="21">
        <v>10.09</v>
      </c>
      <c r="IB131" s="21" t="s">
        <v>80</v>
      </c>
      <c r="ID131" s="21">
        <v>3</v>
      </c>
      <c r="IE131" s="22" t="s">
        <v>49</v>
      </c>
      <c r="IF131" s="22"/>
      <c r="IG131" s="22"/>
      <c r="IH131" s="22"/>
      <c r="II131" s="22"/>
    </row>
    <row r="132" spans="1:243" s="21" customFormat="1" ht="35.25" customHeight="1">
      <c r="A132" s="74">
        <v>10.1</v>
      </c>
      <c r="B132" s="34" t="s">
        <v>81</v>
      </c>
      <c r="C132" s="35"/>
      <c r="D132" s="79"/>
      <c r="E132" s="79"/>
      <c r="F132" s="79"/>
      <c r="G132" s="79"/>
      <c r="H132" s="79"/>
      <c r="I132" s="79"/>
      <c r="J132" s="79"/>
      <c r="K132" s="79"/>
      <c r="L132" s="79"/>
      <c r="M132" s="79"/>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IA132" s="21">
        <v>10.1</v>
      </c>
      <c r="IB132" s="21" t="s">
        <v>81</v>
      </c>
      <c r="IE132" s="22"/>
      <c r="IF132" s="22"/>
      <c r="IG132" s="22"/>
      <c r="IH132" s="22"/>
      <c r="II132" s="22"/>
    </row>
    <row r="133" spans="1:243" s="21" customFormat="1" ht="33.75" customHeight="1">
      <c r="A133" s="33">
        <v>10.11</v>
      </c>
      <c r="B133" s="34" t="s">
        <v>82</v>
      </c>
      <c r="C133" s="35"/>
      <c r="D133" s="35">
        <v>3</v>
      </c>
      <c r="E133" s="65" t="s">
        <v>49</v>
      </c>
      <c r="F133" s="75">
        <v>435.91</v>
      </c>
      <c r="G133" s="49"/>
      <c r="H133" s="43"/>
      <c r="I133" s="44" t="s">
        <v>36</v>
      </c>
      <c r="J133" s="45">
        <f>IF(I133="Less(-)",-1,1)</f>
        <v>1</v>
      </c>
      <c r="K133" s="43" t="s">
        <v>37</v>
      </c>
      <c r="L133" s="43" t="s">
        <v>4</v>
      </c>
      <c r="M133" s="46"/>
      <c r="N133" s="58"/>
      <c r="O133" s="58"/>
      <c r="P133" s="59"/>
      <c r="Q133" s="58"/>
      <c r="R133" s="58"/>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64">
        <f>total_amount_ba($B$2,$D$2,D133,F133,J133,K133,M133)</f>
        <v>1307.73</v>
      </c>
      <c r="BB133" s="62">
        <f>BA133+SUM(N133:AZ133)</f>
        <v>1307.73</v>
      </c>
      <c r="BC133" s="73" t="str">
        <f>SpellNumber(L133,BB133)</f>
        <v>INR  One Thousand Three Hundred &amp; Seven  and Paise Seventy Three Only</v>
      </c>
      <c r="IA133" s="21">
        <v>10.11</v>
      </c>
      <c r="IB133" s="21" t="s">
        <v>82</v>
      </c>
      <c r="ID133" s="21">
        <v>3</v>
      </c>
      <c r="IE133" s="22" t="s">
        <v>49</v>
      </c>
      <c r="IF133" s="22"/>
      <c r="IG133" s="22"/>
      <c r="IH133" s="22"/>
      <c r="II133" s="22"/>
    </row>
    <row r="134" spans="1:243" s="21" customFormat="1" ht="33.75" customHeight="1">
      <c r="A134" s="52">
        <v>10.12</v>
      </c>
      <c r="B134" s="34" t="s">
        <v>83</v>
      </c>
      <c r="C134" s="35"/>
      <c r="D134" s="35">
        <v>3</v>
      </c>
      <c r="E134" s="65" t="s">
        <v>49</v>
      </c>
      <c r="F134" s="75">
        <v>403.51</v>
      </c>
      <c r="G134" s="39"/>
      <c r="H134" s="39"/>
      <c r="I134" s="40" t="s">
        <v>36</v>
      </c>
      <c r="J134" s="41">
        <f aca="true" t="shared" si="1" ref="J134:J168">IF(I134="Less(-)",-1,1)</f>
        <v>1</v>
      </c>
      <c r="K134" s="39" t="s">
        <v>37</v>
      </c>
      <c r="L134" s="39" t="s">
        <v>4</v>
      </c>
      <c r="M134" s="42"/>
      <c r="N134" s="56"/>
      <c r="O134" s="56"/>
      <c r="P134" s="57"/>
      <c r="Q134" s="56"/>
      <c r="R134" s="56"/>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61">
        <f aca="true" t="shared" si="2" ref="BA134:BA168">total_amount_ba($B$2,$D$2,D134,F134,J134,K134,M134)</f>
        <v>1210.53</v>
      </c>
      <c r="BB134" s="63">
        <f aca="true" t="shared" si="3" ref="BB134:BB168">BA134+SUM(N134:AZ134)</f>
        <v>1210.53</v>
      </c>
      <c r="BC134" s="73" t="str">
        <f aca="true" t="shared" si="4" ref="BC134:BC168">SpellNumber(L134,BB134)</f>
        <v>INR  One Thousand Two Hundred &amp; Ten  and Paise Fifty Three Only</v>
      </c>
      <c r="IA134" s="21">
        <v>10.12</v>
      </c>
      <c r="IB134" s="21" t="s">
        <v>83</v>
      </c>
      <c r="ID134" s="21">
        <v>3</v>
      </c>
      <c r="IE134" s="22" t="s">
        <v>49</v>
      </c>
      <c r="IF134" s="22"/>
      <c r="IG134" s="22"/>
      <c r="IH134" s="22"/>
      <c r="II134" s="22"/>
    </row>
    <row r="135" spans="1:243" s="21" customFormat="1" ht="33.75" customHeight="1">
      <c r="A135" s="52">
        <v>10.13</v>
      </c>
      <c r="B135" s="34" t="s">
        <v>131</v>
      </c>
      <c r="C135" s="35"/>
      <c r="D135" s="79"/>
      <c r="E135" s="79"/>
      <c r="F135" s="79"/>
      <c r="G135" s="79"/>
      <c r="H135" s="79"/>
      <c r="I135" s="79"/>
      <c r="J135" s="79"/>
      <c r="K135" s="79"/>
      <c r="L135" s="79"/>
      <c r="M135" s="79"/>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IA135" s="21">
        <v>10.13</v>
      </c>
      <c r="IB135" s="21" t="s">
        <v>131</v>
      </c>
      <c r="IE135" s="22"/>
      <c r="IF135" s="22"/>
      <c r="IG135" s="22"/>
      <c r="IH135" s="22"/>
      <c r="II135" s="22"/>
    </row>
    <row r="136" spans="1:243" s="21" customFormat="1" ht="33.75" customHeight="1">
      <c r="A136" s="52">
        <v>10.14</v>
      </c>
      <c r="B136" s="34" t="s">
        <v>132</v>
      </c>
      <c r="C136" s="35"/>
      <c r="D136" s="79"/>
      <c r="E136" s="79"/>
      <c r="F136" s="79"/>
      <c r="G136" s="79"/>
      <c r="H136" s="79"/>
      <c r="I136" s="79"/>
      <c r="J136" s="79"/>
      <c r="K136" s="79"/>
      <c r="L136" s="79"/>
      <c r="M136" s="79"/>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IA136" s="21">
        <v>10.14</v>
      </c>
      <c r="IB136" s="21" t="s">
        <v>132</v>
      </c>
      <c r="IE136" s="22"/>
      <c r="IF136" s="22"/>
      <c r="IG136" s="22"/>
      <c r="IH136" s="22"/>
      <c r="II136" s="22"/>
    </row>
    <row r="137" spans="1:243" s="21" customFormat="1" ht="33.75" customHeight="1">
      <c r="A137" s="60">
        <v>10.15</v>
      </c>
      <c r="B137" s="34" t="s">
        <v>133</v>
      </c>
      <c r="C137" s="35"/>
      <c r="D137" s="35">
        <v>9</v>
      </c>
      <c r="E137" s="65" t="s">
        <v>49</v>
      </c>
      <c r="F137" s="75">
        <v>63.88</v>
      </c>
      <c r="G137" s="39"/>
      <c r="H137" s="39"/>
      <c r="I137" s="40" t="s">
        <v>36</v>
      </c>
      <c r="J137" s="41">
        <f t="shared" si="1"/>
        <v>1</v>
      </c>
      <c r="K137" s="39" t="s">
        <v>37</v>
      </c>
      <c r="L137" s="39" t="s">
        <v>4</v>
      </c>
      <c r="M137" s="42"/>
      <c r="N137" s="56"/>
      <c r="O137" s="56"/>
      <c r="P137" s="57"/>
      <c r="Q137" s="56"/>
      <c r="R137" s="56"/>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61">
        <f t="shared" si="2"/>
        <v>574.92</v>
      </c>
      <c r="BB137" s="63">
        <f t="shared" si="3"/>
        <v>574.92</v>
      </c>
      <c r="BC137" s="73" t="str">
        <f t="shared" si="4"/>
        <v>INR  Five Hundred &amp; Seventy Four  and Paise Ninety Two Only</v>
      </c>
      <c r="IA137" s="21">
        <v>10.15</v>
      </c>
      <c r="IB137" s="21" t="s">
        <v>133</v>
      </c>
      <c r="ID137" s="21">
        <v>9</v>
      </c>
      <c r="IE137" s="22" t="s">
        <v>49</v>
      </c>
      <c r="IF137" s="22"/>
      <c r="IG137" s="22"/>
      <c r="IH137" s="22"/>
      <c r="II137" s="22"/>
    </row>
    <row r="138" spans="1:243" s="21" customFormat="1" ht="221.25" customHeight="1">
      <c r="A138" s="52">
        <v>10.16</v>
      </c>
      <c r="B138" s="34" t="s">
        <v>134</v>
      </c>
      <c r="C138" s="35"/>
      <c r="D138" s="79"/>
      <c r="E138" s="79"/>
      <c r="F138" s="79"/>
      <c r="G138" s="79"/>
      <c r="H138" s="79"/>
      <c r="I138" s="79"/>
      <c r="J138" s="79"/>
      <c r="K138" s="79"/>
      <c r="L138" s="79"/>
      <c r="M138" s="79"/>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IA138" s="21">
        <v>10.16</v>
      </c>
      <c r="IB138" s="21" t="s">
        <v>134</v>
      </c>
      <c r="IE138" s="22"/>
      <c r="IF138" s="22"/>
      <c r="IG138" s="22"/>
      <c r="IH138" s="22"/>
      <c r="II138" s="22"/>
    </row>
    <row r="139" spans="1:243" s="21" customFormat="1" ht="33.75" customHeight="1">
      <c r="A139" s="52">
        <v>10.17</v>
      </c>
      <c r="B139" s="34" t="s">
        <v>135</v>
      </c>
      <c r="C139" s="35"/>
      <c r="D139" s="35">
        <v>2</v>
      </c>
      <c r="E139" s="65" t="s">
        <v>49</v>
      </c>
      <c r="F139" s="75">
        <v>1387.51</v>
      </c>
      <c r="G139" s="39"/>
      <c r="H139" s="39"/>
      <c r="I139" s="40" t="s">
        <v>36</v>
      </c>
      <c r="J139" s="41">
        <f t="shared" si="1"/>
        <v>1</v>
      </c>
      <c r="K139" s="39" t="s">
        <v>37</v>
      </c>
      <c r="L139" s="39" t="s">
        <v>4</v>
      </c>
      <c r="M139" s="42"/>
      <c r="N139" s="56"/>
      <c r="O139" s="56"/>
      <c r="P139" s="57"/>
      <c r="Q139" s="56"/>
      <c r="R139" s="56"/>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61">
        <f t="shared" si="2"/>
        <v>2775.02</v>
      </c>
      <c r="BB139" s="63">
        <f t="shared" si="3"/>
        <v>2775.02</v>
      </c>
      <c r="BC139" s="73" t="str">
        <f t="shared" si="4"/>
        <v>INR  Two Thousand Seven Hundred &amp; Seventy Five  and Paise Two Only</v>
      </c>
      <c r="IA139" s="21">
        <v>10.17</v>
      </c>
      <c r="IB139" s="21" t="s">
        <v>135</v>
      </c>
      <c r="ID139" s="21">
        <v>2</v>
      </c>
      <c r="IE139" s="22" t="s">
        <v>49</v>
      </c>
      <c r="IF139" s="22"/>
      <c r="IG139" s="22"/>
      <c r="IH139" s="22"/>
      <c r="II139" s="22"/>
    </row>
    <row r="140" spans="1:243" s="21" customFormat="1" ht="50.25" customHeight="1">
      <c r="A140" s="52">
        <v>10.18</v>
      </c>
      <c r="B140" s="34" t="s">
        <v>136</v>
      </c>
      <c r="C140" s="35"/>
      <c r="D140" s="79"/>
      <c r="E140" s="79"/>
      <c r="F140" s="79"/>
      <c r="G140" s="79"/>
      <c r="H140" s="79"/>
      <c r="I140" s="79"/>
      <c r="J140" s="79"/>
      <c r="K140" s="79"/>
      <c r="L140" s="79"/>
      <c r="M140" s="79"/>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IA140" s="21">
        <v>10.18</v>
      </c>
      <c r="IB140" s="21" t="s">
        <v>136</v>
      </c>
      <c r="IE140" s="22"/>
      <c r="IF140" s="22"/>
      <c r="IG140" s="22"/>
      <c r="IH140" s="22"/>
      <c r="II140" s="22"/>
    </row>
    <row r="141" spans="1:243" s="21" customFormat="1" ht="27.75" customHeight="1">
      <c r="A141" s="52">
        <v>10.19</v>
      </c>
      <c r="B141" s="34" t="s">
        <v>133</v>
      </c>
      <c r="C141" s="35"/>
      <c r="D141" s="35">
        <v>6</v>
      </c>
      <c r="E141" s="65" t="s">
        <v>49</v>
      </c>
      <c r="F141" s="75">
        <v>206.71</v>
      </c>
      <c r="G141" s="39"/>
      <c r="H141" s="39"/>
      <c r="I141" s="40" t="s">
        <v>36</v>
      </c>
      <c r="J141" s="41">
        <f t="shared" si="1"/>
        <v>1</v>
      </c>
      <c r="K141" s="39" t="s">
        <v>37</v>
      </c>
      <c r="L141" s="39" t="s">
        <v>4</v>
      </c>
      <c r="M141" s="42"/>
      <c r="N141" s="56"/>
      <c r="O141" s="56"/>
      <c r="P141" s="57"/>
      <c r="Q141" s="56"/>
      <c r="R141" s="56"/>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61">
        <f t="shared" si="2"/>
        <v>1240.26</v>
      </c>
      <c r="BB141" s="63">
        <f t="shared" si="3"/>
        <v>1240.26</v>
      </c>
      <c r="BC141" s="73" t="str">
        <f t="shared" si="4"/>
        <v>INR  One Thousand Two Hundred &amp; Forty  and Paise Twenty Six Only</v>
      </c>
      <c r="IA141" s="21">
        <v>10.19</v>
      </c>
      <c r="IB141" s="21" t="s">
        <v>133</v>
      </c>
      <c r="ID141" s="21">
        <v>6</v>
      </c>
      <c r="IE141" s="22" t="s">
        <v>49</v>
      </c>
      <c r="IF141" s="22"/>
      <c r="IG141" s="22"/>
      <c r="IH141" s="22"/>
      <c r="II141" s="22"/>
    </row>
    <row r="142" spans="1:243" s="21" customFormat="1" ht="42" customHeight="1">
      <c r="A142" s="60">
        <v>10.2</v>
      </c>
      <c r="B142" s="34" t="s">
        <v>83</v>
      </c>
      <c r="C142" s="35"/>
      <c r="D142" s="35">
        <v>6</v>
      </c>
      <c r="E142" s="65" t="s">
        <v>49</v>
      </c>
      <c r="F142" s="75">
        <v>228.98</v>
      </c>
      <c r="G142" s="39"/>
      <c r="H142" s="39"/>
      <c r="I142" s="40" t="s">
        <v>36</v>
      </c>
      <c r="J142" s="41">
        <f t="shared" si="1"/>
        <v>1</v>
      </c>
      <c r="K142" s="39" t="s">
        <v>37</v>
      </c>
      <c r="L142" s="39" t="s">
        <v>4</v>
      </c>
      <c r="M142" s="42"/>
      <c r="N142" s="56"/>
      <c r="O142" s="56"/>
      <c r="P142" s="57"/>
      <c r="Q142" s="56"/>
      <c r="R142" s="56"/>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61">
        <f t="shared" si="2"/>
        <v>1373.88</v>
      </c>
      <c r="BB142" s="63">
        <f t="shared" si="3"/>
        <v>1373.88</v>
      </c>
      <c r="BC142" s="73" t="str">
        <f t="shared" si="4"/>
        <v>INR  One Thousand Three Hundred &amp; Seventy Three  and Paise Eighty Eight Only</v>
      </c>
      <c r="IA142" s="21">
        <v>10.2</v>
      </c>
      <c r="IB142" s="21" t="s">
        <v>83</v>
      </c>
      <c r="ID142" s="21">
        <v>6</v>
      </c>
      <c r="IE142" s="22" t="s">
        <v>49</v>
      </c>
      <c r="IF142" s="22"/>
      <c r="IG142" s="22"/>
      <c r="IH142" s="22"/>
      <c r="II142" s="22"/>
    </row>
    <row r="143" spans="1:243" s="21" customFormat="1" ht="33.75" customHeight="1">
      <c r="A143" s="52">
        <v>10.21</v>
      </c>
      <c r="B143" s="34" t="s">
        <v>82</v>
      </c>
      <c r="C143" s="35"/>
      <c r="D143" s="35">
        <v>6</v>
      </c>
      <c r="E143" s="65" t="s">
        <v>49</v>
      </c>
      <c r="F143" s="75">
        <v>298.2</v>
      </c>
      <c r="G143" s="39"/>
      <c r="H143" s="39"/>
      <c r="I143" s="40" t="s">
        <v>36</v>
      </c>
      <c r="J143" s="41">
        <f t="shared" si="1"/>
        <v>1</v>
      </c>
      <c r="K143" s="39" t="s">
        <v>37</v>
      </c>
      <c r="L143" s="39" t="s">
        <v>4</v>
      </c>
      <c r="M143" s="42"/>
      <c r="N143" s="56"/>
      <c r="O143" s="56"/>
      <c r="P143" s="57"/>
      <c r="Q143" s="56"/>
      <c r="R143" s="56"/>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61">
        <f t="shared" si="2"/>
        <v>1789.2</v>
      </c>
      <c r="BB143" s="63">
        <f t="shared" si="3"/>
        <v>1789.2</v>
      </c>
      <c r="BC143" s="73" t="str">
        <f t="shared" si="4"/>
        <v>INR  One Thousand Seven Hundred &amp; Eighty Nine  and Paise Twenty Only</v>
      </c>
      <c r="IA143" s="21">
        <v>10.21</v>
      </c>
      <c r="IB143" s="21" t="s">
        <v>82</v>
      </c>
      <c r="ID143" s="21">
        <v>6</v>
      </c>
      <c r="IE143" s="22" t="s">
        <v>49</v>
      </c>
      <c r="IF143" s="22"/>
      <c r="IG143" s="22"/>
      <c r="IH143" s="22"/>
      <c r="II143" s="22"/>
    </row>
    <row r="144" spans="1:243" s="21" customFormat="1" ht="33.75" customHeight="1">
      <c r="A144" s="52">
        <v>10.22</v>
      </c>
      <c r="B144" s="34" t="s">
        <v>137</v>
      </c>
      <c r="C144" s="35"/>
      <c r="D144" s="35">
        <v>4</v>
      </c>
      <c r="E144" s="65" t="s">
        <v>49</v>
      </c>
      <c r="F144" s="75">
        <v>336.91</v>
      </c>
      <c r="G144" s="39"/>
      <c r="H144" s="39"/>
      <c r="I144" s="40" t="s">
        <v>36</v>
      </c>
      <c r="J144" s="41">
        <f t="shared" si="1"/>
        <v>1</v>
      </c>
      <c r="K144" s="39" t="s">
        <v>37</v>
      </c>
      <c r="L144" s="39" t="s">
        <v>4</v>
      </c>
      <c r="M144" s="42"/>
      <c r="N144" s="56"/>
      <c r="O144" s="56"/>
      <c r="P144" s="57"/>
      <c r="Q144" s="56"/>
      <c r="R144" s="56"/>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61">
        <f t="shared" si="2"/>
        <v>1347.64</v>
      </c>
      <c r="BB144" s="63">
        <f t="shared" si="3"/>
        <v>1347.64</v>
      </c>
      <c r="BC144" s="73" t="str">
        <f t="shared" si="4"/>
        <v>INR  One Thousand Three Hundred &amp; Forty Seven  and Paise Sixty Four Only</v>
      </c>
      <c r="IA144" s="21">
        <v>10.22</v>
      </c>
      <c r="IB144" s="21" t="s">
        <v>137</v>
      </c>
      <c r="ID144" s="21">
        <v>4</v>
      </c>
      <c r="IE144" s="22" t="s">
        <v>49</v>
      </c>
      <c r="IF144" s="22"/>
      <c r="IG144" s="22"/>
      <c r="IH144" s="22"/>
      <c r="II144" s="22"/>
    </row>
    <row r="145" spans="1:243" s="21" customFormat="1" ht="33.75" customHeight="1">
      <c r="A145" s="52">
        <v>10.23</v>
      </c>
      <c r="B145" s="34" t="s">
        <v>138</v>
      </c>
      <c r="C145" s="35"/>
      <c r="D145" s="79"/>
      <c r="E145" s="79"/>
      <c r="F145" s="79"/>
      <c r="G145" s="79"/>
      <c r="H145" s="79"/>
      <c r="I145" s="79"/>
      <c r="J145" s="79"/>
      <c r="K145" s="79"/>
      <c r="L145" s="79"/>
      <c r="M145" s="79"/>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IA145" s="21">
        <v>10.23</v>
      </c>
      <c r="IB145" s="21" t="s">
        <v>138</v>
      </c>
      <c r="IE145" s="22"/>
      <c r="IF145" s="22"/>
      <c r="IG145" s="22"/>
      <c r="IH145" s="22"/>
      <c r="II145" s="22"/>
    </row>
    <row r="146" spans="1:243" s="21" customFormat="1" ht="33.75" customHeight="1">
      <c r="A146" s="52">
        <v>10.24</v>
      </c>
      <c r="B146" s="34" t="s">
        <v>133</v>
      </c>
      <c r="C146" s="35"/>
      <c r="D146" s="35">
        <v>3</v>
      </c>
      <c r="E146" s="65" t="s">
        <v>49</v>
      </c>
      <c r="F146" s="75">
        <v>367.34</v>
      </c>
      <c r="G146" s="39"/>
      <c r="H146" s="39"/>
      <c r="I146" s="40" t="s">
        <v>36</v>
      </c>
      <c r="J146" s="41">
        <f t="shared" si="1"/>
        <v>1</v>
      </c>
      <c r="K146" s="39" t="s">
        <v>37</v>
      </c>
      <c r="L146" s="39" t="s">
        <v>4</v>
      </c>
      <c r="M146" s="42"/>
      <c r="N146" s="56"/>
      <c r="O146" s="56"/>
      <c r="P146" s="57"/>
      <c r="Q146" s="56"/>
      <c r="R146" s="56"/>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61">
        <f t="shared" si="2"/>
        <v>1102.02</v>
      </c>
      <c r="BB146" s="63">
        <f t="shared" si="3"/>
        <v>1102.02</v>
      </c>
      <c r="BC146" s="73" t="str">
        <f t="shared" si="4"/>
        <v>INR  One Thousand One Hundred &amp; Two  and Paise Two Only</v>
      </c>
      <c r="IA146" s="21">
        <v>10.24</v>
      </c>
      <c r="IB146" s="21" t="s">
        <v>133</v>
      </c>
      <c r="ID146" s="21">
        <v>3</v>
      </c>
      <c r="IE146" s="22" t="s">
        <v>49</v>
      </c>
      <c r="IF146" s="22"/>
      <c r="IG146" s="22"/>
      <c r="IH146" s="22"/>
      <c r="II146" s="22"/>
    </row>
    <row r="147" spans="1:243" s="21" customFormat="1" ht="49.5" customHeight="1">
      <c r="A147" s="52">
        <v>10.25</v>
      </c>
      <c r="B147" s="34" t="s">
        <v>139</v>
      </c>
      <c r="C147" s="35"/>
      <c r="D147" s="79"/>
      <c r="E147" s="79"/>
      <c r="F147" s="79"/>
      <c r="G147" s="79"/>
      <c r="H147" s="79"/>
      <c r="I147" s="79"/>
      <c r="J147" s="79"/>
      <c r="K147" s="79"/>
      <c r="L147" s="79"/>
      <c r="M147" s="79"/>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IA147" s="21">
        <v>10.25</v>
      </c>
      <c r="IB147" s="21" t="s">
        <v>139</v>
      </c>
      <c r="IE147" s="22"/>
      <c r="IF147" s="22"/>
      <c r="IG147" s="22"/>
      <c r="IH147" s="22"/>
      <c r="II147" s="22"/>
    </row>
    <row r="148" spans="1:243" s="21" customFormat="1" ht="33.75" customHeight="1">
      <c r="A148" s="52">
        <v>10.26</v>
      </c>
      <c r="B148" s="34" t="s">
        <v>133</v>
      </c>
      <c r="C148" s="35"/>
      <c r="D148" s="35">
        <v>6</v>
      </c>
      <c r="E148" s="65" t="s">
        <v>49</v>
      </c>
      <c r="F148" s="75">
        <v>484.31</v>
      </c>
      <c r="G148" s="39"/>
      <c r="H148" s="39"/>
      <c r="I148" s="40" t="s">
        <v>36</v>
      </c>
      <c r="J148" s="41">
        <f t="shared" si="1"/>
        <v>1</v>
      </c>
      <c r="K148" s="39" t="s">
        <v>37</v>
      </c>
      <c r="L148" s="39" t="s">
        <v>4</v>
      </c>
      <c r="M148" s="42"/>
      <c r="N148" s="56"/>
      <c r="O148" s="56"/>
      <c r="P148" s="57"/>
      <c r="Q148" s="56"/>
      <c r="R148" s="56"/>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7"/>
      <c r="AY148" s="57"/>
      <c r="AZ148" s="57"/>
      <c r="BA148" s="61">
        <f t="shared" si="2"/>
        <v>2905.86</v>
      </c>
      <c r="BB148" s="63">
        <f t="shared" si="3"/>
        <v>2905.86</v>
      </c>
      <c r="BC148" s="73" t="str">
        <f t="shared" si="4"/>
        <v>INR  Two Thousand Nine Hundred &amp; Five  and Paise Eighty Six Only</v>
      </c>
      <c r="IA148" s="21">
        <v>10.26</v>
      </c>
      <c r="IB148" s="21" t="s">
        <v>133</v>
      </c>
      <c r="ID148" s="21">
        <v>6</v>
      </c>
      <c r="IE148" s="22" t="s">
        <v>49</v>
      </c>
      <c r="IF148" s="22"/>
      <c r="IG148" s="22"/>
      <c r="IH148" s="22"/>
      <c r="II148" s="22"/>
    </row>
    <row r="149" spans="1:243" s="21" customFormat="1" ht="51" customHeight="1">
      <c r="A149" s="52">
        <v>10.27</v>
      </c>
      <c r="B149" s="34" t="s">
        <v>140</v>
      </c>
      <c r="C149" s="35"/>
      <c r="D149" s="79"/>
      <c r="E149" s="79"/>
      <c r="F149" s="79"/>
      <c r="G149" s="79"/>
      <c r="H149" s="79"/>
      <c r="I149" s="79"/>
      <c r="J149" s="79"/>
      <c r="K149" s="79"/>
      <c r="L149" s="79"/>
      <c r="M149" s="79"/>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IA149" s="21">
        <v>10.27</v>
      </c>
      <c r="IB149" s="21" t="s">
        <v>140</v>
      </c>
      <c r="IE149" s="22"/>
      <c r="IF149" s="22"/>
      <c r="IG149" s="22"/>
      <c r="IH149" s="22"/>
      <c r="II149" s="22"/>
    </row>
    <row r="150" spans="1:243" s="21" customFormat="1" ht="33.75" customHeight="1">
      <c r="A150" s="52">
        <v>10.28</v>
      </c>
      <c r="B150" s="34" t="s">
        <v>133</v>
      </c>
      <c r="C150" s="35"/>
      <c r="D150" s="35">
        <v>6</v>
      </c>
      <c r="E150" s="65" t="s">
        <v>49</v>
      </c>
      <c r="F150" s="75">
        <v>531.58</v>
      </c>
      <c r="G150" s="39"/>
      <c r="H150" s="39"/>
      <c r="I150" s="40" t="s">
        <v>36</v>
      </c>
      <c r="J150" s="41">
        <f t="shared" si="1"/>
        <v>1</v>
      </c>
      <c r="K150" s="39" t="s">
        <v>37</v>
      </c>
      <c r="L150" s="39" t="s">
        <v>4</v>
      </c>
      <c r="M150" s="42"/>
      <c r="N150" s="56"/>
      <c r="O150" s="56"/>
      <c r="P150" s="57"/>
      <c r="Q150" s="56"/>
      <c r="R150" s="56"/>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61">
        <f t="shared" si="2"/>
        <v>3189.48</v>
      </c>
      <c r="BB150" s="63">
        <f t="shared" si="3"/>
        <v>3189.48</v>
      </c>
      <c r="BC150" s="73" t="str">
        <f t="shared" si="4"/>
        <v>INR  Three Thousand One Hundred &amp; Eighty Nine  and Paise Forty Eight Only</v>
      </c>
      <c r="IA150" s="21">
        <v>10.28</v>
      </c>
      <c r="IB150" s="21" t="s">
        <v>133</v>
      </c>
      <c r="ID150" s="21">
        <v>6</v>
      </c>
      <c r="IE150" s="22" t="s">
        <v>49</v>
      </c>
      <c r="IF150" s="22"/>
      <c r="IG150" s="22"/>
      <c r="IH150" s="22"/>
      <c r="II150" s="22"/>
    </row>
    <row r="151" spans="1:243" s="21" customFormat="1" ht="53.25" customHeight="1">
      <c r="A151" s="52">
        <v>10.29</v>
      </c>
      <c r="B151" s="34" t="s">
        <v>84</v>
      </c>
      <c r="C151" s="35"/>
      <c r="D151" s="79"/>
      <c r="E151" s="79"/>
      <c r="F151" s="79"/>
      <c r="G151" s="79"/>
      <c r="H151" s="79"/>
      <c r="I151" s="79"/>
      <c r="J151" s="79"/>
      <c r="K151" s="79"/>
      <c r="L151" s="79"/>
      <c r="M151" s="79"/>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IA151" s="21">
        <v>10.29</v>
      </c>
      <c r="IB151" s="21" t="s">
        <v>84</v>
      </c>
      <c r="IE151" s="22"/>
      <c r="IF151" s="22"/>
      <c r="IG151" s="22"/>
      <c r="IH151" s="22"/>
      <c r="II151" s="22"/>
    </row>
    <row r="152" spans="1:243" s="21" customFormat="1" ht="33.75" customHeight="1">
      <c r="A152" s="60">
        <v>10.3</v>
      </c>
      <c r="B152" s="34" t="s">
        <v>85</v>
      </c>
      <c r="C152" s="35"/>
      <c r="D152" s="35">
        <v>15</v>
      </c>
      <c r="E152" s="65" t="s">
        <v>49</v>
      </c>
      <c r="F152" s="75">
        <v>466.46</v>
      </c>
      <c r="G152" s="39"/>
      <c r="H152" s="39"/>
      <c r="I152" s="40" t="s">
        <v>36</v>
      </c>
      <c r="J152" s="41">
        <f t="shared" si="1"/>
        <v>1</v>
      </c>
      <c r="K152" s="39" t="s">
        <v>37</v>
      </c>
      <c r="L152" s="39" t="s">
        <v>4</v>
      </c>
      <c r="M152" s="42"/>
      <c r="N152" s="56"/>
      <c r="O152" s="56"/>
      <c r="P152" s="57"/>
      <c r="Q152" s="56"/>
      <c r="R152" s="56"/>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61">
        <f t="shared" si="2"/>
        <v>6996.9</v>
      </c>
      <c r="BB152" s="63">
        <f t="shared" si="3"/>
        <v>6996.9</v>
      </c>
      <c r="BC152" s="73" t="str">
        <f t="shared" si="4"/>
        <v>INR  Six Thousand Nine Hundred &amp; Ninety Six  and Paise Ninety Only</v>
      </c>
      <c r="IA152" s="21">
        <v>10.3</v>
      </c>
      <c r="IB152" s="21" t="s">
        <v>85</v>
      </c>
      <c r="ID152" s="21">
        <v>15</v>
      </c>
      <c r="IE152" s="22" t="s">
        <v>49</v>
      </c>
      <c r="IF152" s="22"/>
      <c r="IG152" s="22"/>
      <c r="IH152" s="22"/>
      <c r="II152" s="22"/>
    </row>
    <row r="153" spans="1:243" s="21" customFormat="1" ht="70.5" customHeight="1">
      <c r="A153" s="52">
        <v>10.31</v>
      </c>
      <c r="B153" s="34" t="s">
        <v>86</v>
      </c>
      <c r="C153" s="35"/>
      <c r="D153" s="35">
        <v>25</v>
      </c>
      <c r="E153" s="65" t="s">
        <v>49</v>
      </c>
      <c r="F153" s="75">
        <v>53.7</v>
      </c>
      <c r="G153" s="39"/>
      <c r="H153" s="39"/>
      <c r="I153" s="40" t="s">
        <v>36</v>
      </c>
      <c r="J153" s="41">
        <f t="shared" si="1"/>
        <v>1</v>
      </c>
      <c r="K153" s="39" t="s">
        <v>37</v>
      </c>
      <c r="L153" s="39" t="s">
        <v>4</v>
      </c>
      <c r="M153" s="42"/>
      <c r="N153" s="56"/>
      <c r="O153" s="56"/>
      <c r="P153" s="57"/>
      <c r="Q153" s="56"/>
      <c r="R153" s="56"/>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61">
        <f t="shared" si="2"/>
        <v>1342.5</v>
      </c>
      <c r="BB153" s="63">
        <f t="shared" si="3"/>
        <v>1342.5</v>
      </c>
      <c r="BC153" s="73" t="str">
        <f t="shared" si="4"/>
        <v>INR  One Thousand Three Hundred &amp; Forty Two  and Paise Fifty Only</v>
      </c>
      <c r="IA153" s="21">
        <v>10.31</v>
      </c>
      <c r="IB153" s="21" t="s">
        <v>86</v>
      </c>
      <c r="ID153" s="21">
        <v>25</v>
      </c>
      <c r="IE153" s="22" t="s">
        <v>49</v>
      </c>
      <c r="IF153" s="22"/>
      <c r="IG153" s="22"/>
      <c r="IH153" s="22"/>
      <c r="II153" s="22"/>
    </row>
    <row r="154" spans="1:243" s="21" customFormat="1" ht="33.75" customHeight="1">
      <c r="A154" s="52">
        <v>11</v>
      </c>
      <c r="B154" s="34" t="s">
        <v>141</v>
      </c>
      <c r="C154" s="35"/>
      <c r="D154" s="79"/>
      <c r="E154" s="79"/>
      <c r="F154" s="79"/>
      <c r="G154" s="79"/>
      <c r="H154" s="79"/>
      <c r="I154" s="79"/>
      <c r="J154" s="79"/>
      <c r="K154" s="79"/>
      <c r="L154" s="79"/>
      <c r="M154" s="79"/>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IA154" s="21">
        <v>11</v>
      </c>
      <c r="IB154" s="21" t="s">
        <v>141</v>
      </c>
      <c r="IE154" s="22"/>
      <c r="IF154" s="22"/>
      <c r="IG154" s="22"/>
      <c r="IH154" s="22"/>
      <c r="II154" s="22"/>
    </row>
    <row r="155" spans="1:243" s="21" customFormat="1" ht="84.75" customHeight="1">
      <c r="A155" s="52">
        <v>11.01</v>
      </c>
      <c r="B155" s="34" t="s">
        <v>142</v>
      </c>
      <c r="C155" s="35"/>
      <c r="D155" s="79"/>
      <c r="E155" s="79"/>
      <c r="F155" s="79"/>
      <c r="G155" s="79"/>
      <c r="H155" s="79"/>
      <c r="I155" s="79"/>
      <c r="J155" s="79"/>
      <c r="K155" s="79"/>
      <c r="L155" s="79"/>
      <c r="M155" s="79"/>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IA155" s="21">
        <v>11.01</v>
      </c>
      <c r="IB155" s="21" t="s">
        <v>142</v>
      </c>
      <c r="IE155" s="22"/>
      <c r="IF155" s="22"/>
      <c r="IG155" s="22"/>
      <c r="IH155" s="22"/>
      <c r="II155" s="22"/>
    </row>
    <row r="156" spans="1:243" s="21" customFormat="1" ht="33.75" customHeight="1">
      <c r="A156" s="52">
        <v>11.02</v>
      </c>
      <c r="B156" s="34" t="s">
        <v>143</v>
      </c>
      <c r="C156" s="35"/>
      <c r="D156" s="35">
        <v>8</v>
      </c>
      <c r="E156" s="65" t="s">
        <v>94</v>
      </c>
      <c r="F156" s="75">
        <v>277.99</v>
      </c>
      <c r="G156" s="39"/>
      <c r="H156" s="39"/>
      <c r="I156" s="40" t="s">
        <v>36</v>
      </c>
      <c r="J156" s="41">
        <f t="shared" si="1"/>
        <v>1</v>
      </c>
      <c r="K156" s="39" t="s">
        <v>37</v>
      </c>
      <c r="L156" s="39" t="s">
        <v>4</v>
      </c>
      <c r="M156" s="42"/>
      <c r="N156" s="56"/>
      <c r="O156" s="56"/>
      <c r="P156" s="57"/>
      <c r="Q156" s="56"/>
      <c r="R156" s="56"/>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61">
        <f t="shared" si="2"/>
        <v>2223.92</v>
      </c>
      <c r="BB156" s="63">
        <f t="shared" si="3"/>
        <v>2223.92</v>
      </c>
      <c r="BC156" s="73" t="str">
        <f t="shared" si="4"/>
        <v>INR  Two Thousand Two Hundred &amp; Twenty Three  and Paise Ninety Two Only</v>
      </c>
      <c r="IA156" s="21">
        <v>11.02</v>
      </c>
      <c r="IB156" s="21" t="s">
        <v>143</v>
      </c>
      <c r="ID156" s="21">
        <v>8</v>
      </c>
      <c r="IE156" s="22" t="s">
        <v>94</v>
      </c>
      <c r="IF156" s="22"/>
      <c r="IG156" s="22"/>
      <c r="IH156" s="22"/>
      <c r="II156" s="22"/>
    </row>
    <row r="157" spans="1:243" s="21" customFormat="1" ht="86.25" customHeight="1">
      <c r="A157" s="52">
        <v>11.03</v>
      </c>
      <c r="B157" s="34" t="s">
        <v>144</v>
      </c>
      <c r="C157" s="35"/>
      <c r="D157" s="79"/>
      <c r="E157" s="79"/>
      <c r="F157" s="79"/>
      <c r="G157" s="79"/>
      <c r="H157" s="79"/>
      <c r="I157" s="79"/>
      <c r="J157" s="79"/>
      <c r="K157" s="79"/>
      <c r="L157" s="79"/>
      <c r="M157" s="79"/>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IA157" s="21">
        <v>11.03</v>
      </c>
      <c r="IB157" s="21" t="s">
        <v>144</v>
      </c>
      <c r="IE157" s="22"/>
      <c r="IF157" s="22"/>
      <c r="IG157" s="22"/>
      <c r="IH157" s="22"/>
      <c r="II157" s="22"/>
    </row>
    <row r="158" spans="1:243" s="21" customFormat="1" ht="33.75" customHeight="1">
      <c r="A158" s="52">
        <v>11.04</v>
      </c>
      <c r="B158" s="34" t="s">
        <v>145</v>
      </c>
      <c r="C158" s="35"/>
      <c r="D158" s="35">
        <v>8</v>
      </c>
      <c r="E158" s="65" t="s">
        <v>94</v>
      </c>
      <c r="F158" s="75">
        <v>716.35</v>
      </c>
      <c r="G158" s="39"/>
      <c r="H158" s="39"/>
      <c r="I158" s="40" t="s">
        <v>36</v>
      </c>
      <c r="J158" s="41">
        <f t="shared" si="1"/>
        <v>1</v>
      </c>
      <c r="K158" s="39" t="s">
        <v>37</v>
      </c>
      <c r="L158" s="39" t="s">
        <v>4</v>
      </c>
      <c r="M158" s="42"/>
      <c r="N158" s="56"/>
      <c r="O158" s="56"/>
      <c r="P158" s="57"/>
      <c r="Q158" s="56"/>
      <c r="R158" s="56"/>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61">
        <f t="shared" si="2"/>
        <v>5730.8</v>
      </c>
      <c r="BB158" s="63">
        <f t="shared" si="3"/>
        <v>5730.8</v>
      </c>
      <c r="BC158" s="73" t="str">
        <f t="shared" si="4"/>
        <v>INR  Five Thousand Seven Hundred &amp; Thirty  and Paise Eighty Only</v>
      </c>
      <c r="IA158" s="21">
        <v>11.04</v>
      </c>
      <c r="IB158" s="21" t="s">
        <v>145</v>
      </c>
      <c r="ID158" s="21">
        <v>8</v>
      </c>
      <c r="IE158" s="22" t="s">
        <v>94</v>
      </c>
      <c r="IF158" s="22"/>
      <c r="IG158" s="22"/>
      <c r="IH158" s="22"/>
      <c r="II158" s="22"/>
    </row>
    <row r="159" spans="1:243" s="21" customFormat="1" ht="111" customHeight="1">
      <c r="A159" s="52">
        <v>11.05</v>
      </c>
      <c r="B159" s="34" t="s">
        <v>146</v>
      </c>
      <c r="C159" s="35"/>
      <c r="D159" s="79"/>
      <c r="E159" s="79"/>
      <c r="F159" s="79"/>
      <c r="G159" s="79"/>
      <c r="H159" s="79"/>
      <c r="I159" s="79"/>
      <c r="J159" s="79"/>
      <c r="K159" s="79"/>
      <c r="L159" s="79"/>
      <c r="M159" s="79"/>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IA159" s="21">
        <v>11.05</v>
      </c>
      <c r="IB159" s="21" t="s">
        <v>146</v>
      </c>
      <c r="IE159" s="22"/>
      <c r="IF159" s="22"/>
      <c r="IG159" s="22"/>
      <c r="IH159" s="22"/>
      <c r="II159" s="22"/>
    </row>
    <row r="160" spans="1:243" s="21" customFormat="1" ht="18" customHeight="1">
      <c r="A160" s="60">
        <v>11.06</v>
      </c>
      <c r="B160" s="34" t="s">
        <v>147</v>
      </c>
      <c r="C160" s="35"/>
      <c r="D160" s="79"/>
      <c r="E160" s="79"/>
      <c r="F160" s="79"/>
      <c r="G160" s="79"/>
      <c r="H160" s="79"/>
      <c r="I160" s="79"/>
      <c r="J160" s="79"/>
      <c r="K160" s="79"/>
      <c r="L160" s="79"/>
      <c r="M160" s="79"/>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IA160" s="21">
        <v>11.06</v>
      </c>
      <c r="IB160" s="21" t="s">
        <v>147</v>
      </c>
      <c r="IE160" s="22"/>
      <c r="IF160" s="22"/>
      <c r="IG160" s="22"/>
      <c r="IH160" s="22"/>
      <c r="II160" s="22"/>
    </row>
    <row r="161" spans="1:243" s="21" customFormat="1" ht="33.75" customHeight="1">
      <c r="A161" s="52">
        <v>11.07</v>
      </c>
      <c r="B161" s="34" t="s">
        <v>148</v>
      </c>
      <c r="C161" s="35"/>
      <c r="D161" s="35">
        <v>3</v>
      </c>
      <c r="E161" s="65" t="s">
        <v>49</v>
      </c>
      <c r="F161" s="75">
        <v>2022.8</v>
      </c>
      <c r="G161" s="39"/>
      <c r="H161" s="39"/>
      <c r="I161" s="40" t="s">
        <v>36</v>
      </c>
      <c r="J161" s="41">
        <f t="shared" si="1"/>
        <v>1</v>
      </c>
      <c r="K161" s="39" t="s">
        <v>37</v>
      </c>
      <c r="L161" s="39" t="s">
        <v>4</v>
      </c>
      <c r="M161" s="42"/>
      <c r="N161" s="56"/>
      <c r="O161" s="56"/>
      <c r="P161" s="57"/>
      <c r="Q161" s="56"/>
      <c r="R161" s="56"/>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61">
        <f t="shared" si="2"/>
        <v>6068.4</v>
      </c>
      <c r="BB161" s="63">
        <f t="shared" si="3"/>
        <v>6068.4</v>
      </c>
      <c r="BC161" s="73" t="str">
        <f t="shared" si="4"/>
        <v>INR  Six Thousand  &amp;Sixty Eight  and Paise Forty Only</v>
      </c>
      <c r="IA161" s="21">
        <v>11.07</v>
      </c>
      <c r="IB161" s="21" t="s">
        <v>148</v>
      </c>
      <c r="ID161" s="21">
        <v>3</v>
      </c>
      <c r="IE161" s="22" t="s">
        <v>49</v>
      </c>
      <c r="IF161" s="22"/>
      <c r="IG161" s="22"/>
      <c r="IH161" s="22"/>
      <c r="II161" s="22"/>
    </row>
    <row r="162" spans="1:243" s="21" customFormat="1" ht="18" customHeight="1">
      <c r="A162" s="52">
        <v>12</v>
      </c>
      <c r="B162" s="34" t="s">
        <v>87</v>
      </c>
      <c r="C162" s="35"/>
      <c r="D162" s="79"/>
      <c r="E162" s="79"/>
      <c r="F162" s="79"/>
      <c r="G162" s="79"/>
      <c r="H162" s="79"/>
      <c r="I162" s="79"/>
      <c r="J162" s="79"/>
      <c r="K162" s="79"/>
      <c r="L162" s="79"/>
      <c r="M162" s="79"/>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IA162" s="21">
        <v>12</v>
      </c>
      <c r="IB162" s="21" t="s">
        <v>87</v>
      </c>
      <c r="IE162" s="22"/>
      <c r="IF162" s="22"/>
      <c r="IG162" s="22"/>
      <c r="IH162" s="22"/>
      <c r="II162" s="22"/>
    </row>
    <row r="163" spans="1:243" s="21" customFormat="1" ht="33.75" customHeight="1">
      <c r="A163" s="52">
        <v>12.01</v>
      </c>
      <c r="B163" s="34" t="s">
        <v>201</v>
      </c>
      <c r="C163" s="35"/>
      <c r="D163" s="35">
        <v>160</v>
      </c>
      <c r="E163" s="65" t="s">
        <v>46</v>
      </c>
      <c r="F163" s="75">
        <v>364.45</v>
      </c>
      <c r="G163" s="39"/>
      <c r="H163" s="39"/>
      <c r="I163" s="40" t="s">
        <v>36</v>
      </c>
      <c r="J163" s="41">
        <f t="shared" si="1"/>
        <v>1</v>
      </c>
      <c r="K163" s="39" t="s">
        <v>37</v>
      </c>
      <c r="L163" s="39" t="s">
        <v>4</v>
      </c>
      <c r="M163" s="42"/>
      <c r="N163" s="56"/>
      <c r="O163" s="56"/>
      <c r="P163" s="57"/>
      <c r="Q163" s="56"/>
      <c r="R163" s="56"/>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61">
        <f t="shared" si="2"/>
        <v>58312</v>
      </c>
      <c r="BB163" s="63">
        <f t="shared" si="3"/>
        <v>58312</v>
      </c>
      <c r="BC163" s="73" t="str">
        <f t="shared" si="4"/>
        <v>INR  Fifty Eight Thousand Three Hundred &amp; Twelve  Only</v>
      </c>
      <c r="IA163" s="21">
        <v>12.01</v>
      </c>
      <c r="IB163" s="21" t="s">
        <v>201</v>
      </c>
      <c r="ID163" s="21">
        <v>160</v>
      </c>
      <c r="IE163" s="22" t="s">
        <v>46</v>
      </c>
      <c r="IF163" s="22"/>
      <c r="IG163" s="22"/>
      <c r="IH163" s="22"/>
      <c r="II163" s="22"/>
    </row>
    <row r="164" spans="1:243" s="21" customFormat="1" ht="33.75" customHeight="1">
      <c r="A164" s="52">
        <v>13</v>
      </c>
      <c r="B164" s="34" t="s">
        <v>61</v>
      </c>
      <c r="C164" s="35"/>
      <c r="D164" s="79"/>
      <c r="E164" s="79"/>
      <c r="F164" s="79"/>
      <c r="G164" s="79"/>
      <c r="H164" s="79"/>
      <c r="I164" s="79"/>
      <c r="J164" s="79"/>
      <c r="K164" s="79"/>
      <c r="L164" s="79"/>
      <c r="M164" s="79"/>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IA164" s="21">
        <v>13</v>
      </c>
      <c r="IB164" s="36" t="s">
        <v>61</v>
      </c>
      <c r="IE164" s="22"/>
      <c r="IF164" s="22"/>
      <c r="IG164" s="22"/>
      <c r="IH164" s="22"/>
      <c r="II164" s="22"/>
    </row>
    <row r="165" spans="1:243" s="21" customFormat="1" ht="86.25" customHeight="1">
      <c r="A165" s="60">
        <v>13.01</v>
      </c>
      <c r="B165" s="34" t="s">
        <v>62</v>
      </c>
      <c r="C165" s="35"/>
      <c r="D165" s="35">
        <v>1</v>
      </c>
      <c r="E165" s="65" t="s">
        <v>63</v>
      </c>
      <c r="F165" s="75">
        <v>4480.58</v>
      </c>
      <c r="G165" s="39"/>
      <c r="H165" s="39"/>
      <c r="I165" s="40" t="s">
        <v>36</v>
      </c>
      <c r="J165" s="41">
        <f t="shared" si="1"/>
        <v>1</v>
      </c>
      <c r="K165" s="39" t="s">
        <v>37</v>
      </c>
      <c r="L165" s="39" t="s">
        <v>4</v>
      </c>
      <c r="M165" s="42"/>
      <c r="N165" s="56"/>
      <c r="O165" s="56"/>
      <c r="P165" s="57"/>
      <c r="Q165" s="56"/>
      <c r="R165" s="56"/>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61">
        <f t="shared" si="2"/>
        <v>4480.58</v>
      </c>
      <c r="BB165" s="63">
        <f t="shared" si="3"/>
        <v>4480.58</v>
      </c>
      <c r="BC165" s="73" t="str">
        <f t="shared" si="4"/>
        <v>INR  Four Thousand Four Hundred &amp; Eighty  and Paise Fifty Eight Only</v>
      </c>
      <c r="IA165" s="21">
        <v>13.01</v>
      </c>
      <c r="IB165" s="36" t="s">
        <v>62</v>
      </c>
      <c r="ID165" s="21">
        <v>1</v>
      </c>
      <c r="IE165" s="22" t="s">
        <v>63</v>
      </c>
      <c r="IF165" s="22"/>
      <c r="IG165" s="22"/>
      <c r="IH165" s="22"/>
      <c r="II165" s="22"/>
    </row>
    <row r="166" spans="1:243" s="21" customFormat="1" ht="33.75" customHeight="1">
      <c r="A166" s="52">
        <v>13.02</v>
      </c>
      <c r="B166" s="34" t="s">
        <v>88</v>
      </c>
      <c r="C166" s="35"/>
      <c r="D166" s="35">
        <v>3</v>
      </c>
      <c r="E166" s="65" t="s">
        <v>63</v>
      </c>
      <c r="F166" s="75">
        <v>1125.82</v>
      </c>
      <c r="G166" s="39"/>
      <c r="H166" s="39"/>
      <c r="I166" s="40" t="s">
        <v>36</v>
      </c>
      <c r="J166" s="41">
        <f t="shared" si="1"/>
        <v>1</v>
      </c>
      <c r="K166" s="39" t="s">
        <v>37</v>
      </c>
      <c r="L166" s="39" t="s">
        <v>4</v>
      </c>
      <c r="M166" s="42"/>
      <c r="N166" s="56"/>
      <c r="O166" s="56"/>
      <c r="P166" s="57"/>
      <c r="Q166" s="56"/>
      <c r="R166" s="56"/>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61">
        <f t="shared" si="2"/>
        <v>3377.46</v>
      </c>
      <c r="BB166" s="63">
        <f t="shared" si="3"/>
        <v>3377.46</v>
      </c>
      <c r="BC166" s="73" t="str">
        <f t="shared" si="4"/>
        <v>INR  Three Thousand Three Hundred &amp; Seventy Seven  and Paise Forty Six Only</v>
      </c>
      <c r="IA166" s="21">
        <v>13.02</v>
      </c>
      <c r="IB166" s="36" t="s">
        <v>88</v>
      </c>
      <c r="ID166" s="21">
        <v>3</v>
      </c>
      <c r="IE166" s="22" t="s">
        <v>63</v>
      </c>
      <c r="IF166" s="22"/>
      <c r="IG166" s="22"/>
      <c r="IH166" s="22"/>
      <c r="II166" s="22"/>
    </row>
    <row r="167" spans="1:243" s="21" customFormat="1" ht="54" customHeight="1">
      <c r="A167" s="52">
        <v>13.03</v>
      </c>
      <c r="B167" s="34" t="s">
        <v>89</v>
      </c>
      <c r="C167" s="35"/>
      <c r="D167" s="35">
        <v>9</v>
      </c>
      <c r="E167" s="65" t="s">
        <v>63</v>
      </c>
      <c r="F167" s="75">
        <v>58.67</v>
      </c>
      <c r="G167" s="39"/>
      <c r="H167" s="39"/>
      <c r="I167" s="40" t="s">
        <v>36</v>
      </c>
      <c r="J167" s="41">
        <f t="shared" si="1"/>
        <v>1</v>
      </c>
      <c r="K167" s="39" t="s">
        <v>37</v>
      </c>
      <c r="L167" s="39" t="s">
        <v>4</v>
      </c>
      <c r="M167" s="42"/>
      <c r="N167" s="56"/>
      <c r="O167" s="56"/>
      <c r="P167" s="57"/>
      <c r="Q167" s="56"/>
      <c r="R167" s="56"/>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61">
        <f t="shared" si="2"/>
        <v>528.03</v>
      </c>
      <c r="BB167" s="63">
        <f t="shared" si="3"/>
        <v>528.03</v>
      </c>
      <c r="BC167" s="73" t="str">
        <f t="shared" si="4"/>
        <v>INR  Five Hundred &amp; Twenty Eight  and Paise Three Only</v>
      </c>
      <c r="IA167" s="21">
        <v>13.03</v>
      </c>
      <c r="IB167" s="36" t="s">
        <v>89</v>
      </c>
      <c r="ID167" s="21">
        <v>9</v>
      </c>
      <c r="IE167" s="22" t="s">
        <v>63</v>
      </c>
      <c r="IF167" s="22"/>
      <c r="IG167" s="22"/>
      <c r="IH167" s="22"/>
      <c r="II167" s="22"/>
    </row>
    <row r="168" spans="1:243" s="21" customFormat="1" ht="52.5" customHeight="1">
      <c r="A168" s="52">
        <v>13.04</v>
      </c>
      <c r="B168" s="34" t="s">
        <v>202</v>
      </c>
      <c r="C168" s="35"/>
      <c r="D168" s="35">
        <v>2</v>
      </c>
      <c r="E168" s="65" t="s">
        <v>95</v>
      </c>
      <c r="F168" s="75">
        <v>566.29</v>
      </c>
      <c r="G168" s="39"/>
      <c r="H168" s="39"/>
      <c r="I168" s="40" t="s">
        <v>36</v>
      </c>
      <c r="J168" s="41">
        <f t="shared" si="1"/>
        <v>1</v>
      </c>
      <c r="K168" s="39" t="s">
        <v>37</v>
      </c>
      <c r="L168" s="39" t="s">
        <v>4</v>
      </c>
      <c r="M168" s="42"/>
      <c r="N168" s="56"/>
      <c r="O168" s="56"/>
      <c r="P168" s="57"/>
      <c r="Q168" s="56"/>
      <c r="R168" s="56"/>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61">
        <f t="shared" si="2"/>
        <v>1132.58</v>
      </c>
      <c r="BB168" s="63">
        <f t="shared" si="3"/>
        <v>1132.58</v>
      </c>
      <c r="BC168" s="73" t="str">
        <f t="shared" si="4"/>
        <v>INR  One Thousand One Hundred &amp; Thirty Two  and Paise Fifty Eight Only</v>
      </c>
      <c r="IA168" s="21">
        <v>13.04</v>
      </c>
      <c r="IB168" s="36" t="s">
        <v>202</v>
      </c>
      <c r="ID168" s="21">
        <v>2</v>
      </c>
      <c r="IE168" s="22" t="s">
        <v>95</v>
      </c>
      <c r="IF168" s="22"/>
      <c r="IG168" s="22"/>
      <c r="IH168" s="22"/>
      <c r="II168" s="22"/>
    </row>
    <row r="169" spans="1:243" s="21" customFormat="1" ht="33.75" customHeight="1">
      <c r="A169" s="52">
        <v>13.05</v>
      </c>
      <c r="B169" s="34" t="s">
        <v>149</v>
      </c>
      <c r="C169" s="35"/>
      <c r="D169" s="35">
        <v>9</v>
      </c>
      <c r="E169" s="65" t="s">
        <v>63</v>
      </c>
      <c r="F169" s="75">
        <v>117.32</v>
      </c>
      <c r="G169" s="39"/>
      <c r="H169" s="39"/>
      <c r="I169" s="40" t="s">
        <v>36</v>
      </c>
      <c r="J169" s="41">
        <f aca="true" t="shared" si="5" ref="J169:J187">IF(I169="Less(-)",-1,1)</f>
        <v>1</v>
      </c>
      <c r="K169" s="39" t="s">
        <v>37</v>
      </c>
      <c r="L169" s="39" t="s">
        <v>4</v>
      </c>
      <c r="M169" s="42"/>
      <c r="N169" s="56"/>
      <c r="O169" s="56"/>
      <c r="P169" s="57"/>
      <c r="Q169" s="56"/>
      <c r="R169" s="56"/>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61">
        <f aca="true" t="shared" si="6" ref="BA169:BA187">total_amount_ba($B$2,$D$2,D169,F169,J169,K169,M169)</f>
        <v>1055.88</v>
      </c>
      <c r="BB169" s="63">
        <f aca="true" t="shared" si="7" ref="BB169:BB187">BA169+SUM(N169:AZ169)</f>
        <v>1055.88</v>
      </c>
      <c r="BC169" s="73" t="str">
        <f aca="true" t="shared" si="8" ref="BC169:BC187">SpellNumber(L169,BB169)</f>
        <v>INR  One Thousand  &amp;Fifty Five  and Paise Eighty Eight Only</v>
      </c>
      <c r="IA169" s="21">
        <v>13.05</v>
      </c>
      <c r="IB169" s="36" t="s">
        <v>149</v>
      </c>
      <c r="ID169" s="21">
        <v>9</v>
      </c>
      <c r="IE169" s="22" t="s">
        <v>63</v>
      </c>
      <c r="IF169" s="22"/>
      <c r="IG169" s="22"/>
      <c r="IH169" s="22"/>
      <c r="II169" s="22"/>
    </row>
    <row r="170" spans="1:243" s="21" customFormat="1" ht="33.75" customHeight="1">
      <c r="A170" s="52">
        <v>13.06</v>
      </c>
      <c r="B170" s="34" t="s">
        <v>90</v>
      </c>
      <c r="C170" s="35"/>
      <c r="D170" s="35">
        <v>3</v>
      </c>
      <c r="E170" s="65" t="s">
        <v>63</v>
      </c>
      <c r="F170" s="75">
        <v>187.15</v>
      </c>
      <c r="G170" s="39"/>
      <c r="H170" s="39"/>
      <c r="I170" s="40" t="s">
        <v>36</v>
      </c>
      <c r="J170" s="41">
        <f t="shared" si="5"/>
        <v>1</v>
      </c>
      <c r="K170" s="39" t="s">
        <v>37</v>
      </c>
      <c r="L170" s="39" t="s">
        <v>4</v>
      </c>
      <c r="M170" s="42"/>
      <c r="N170" s="56"/>
      <c r="O170" s="56"/>
      <c r="P170" s="57"/>
      <c r="Q170" s="56"/>
      <c r="R170" s="56"/>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61">
        <f t="shared" si="6"/>
        <v>561.45</v>
      </c>
      <c r="BB170" s="63">
        <f t="shared" si="7"/>
        <v>561.45</v>
      </c>
      <c r="BC170" s="73" t="str">
        <f t="shared" si="8"/>
        <v>INR  Five Hundred &amp; Sixty One  and Paise Forty Five Only</v>
      </c>
      <c r="IA170" s="21">
        <v>13.06</v>
      </c>
      <c r="IB170" s="36" t="s">
        <v>90</v>
      </c>
      <c r="ID170" s="21">
        <v>3</v>
      </c>
      <c r="IE170" s="22" t="s">
        <v>63</v>
      </c>
      <c r="IF170" s="22"/>
      <c r="IG170" s="22"/>
      <c r="IH170" s="22"/>
      <c r="II170" s="22"/>
    </row>
    <row r="171" spans="1:243" s="21" customFormat="1" ht="33.75" customHeight="1">
      <c r="A171" s="52">
        <v>13.07</v>
      </c>
      <c r="B171" s="34" t="s">
        <v>203</v>
      </c>
      <c r="C171" s="35"/>
      <c r="D171" s="35">
        <v>3</v>
      </c>
      <c r="E171" s="65" t="s">
        <v>63</v>
      </c>
      <c r="F171" s="75">
        <v>1857.96</v>
      </c>
      <c r="G171" s="39"/>
      <c r="H171" s="39"/>
      <c r="I171" s="40" t="s">
        <v>36</v>
      </c>
      <c r="J171" s="41">
        <f t="shared" si="5"/>
        <v>1</v>
      </c>
      <c r="K171" s="39" t="s">
        <v>37</v>
      </c>
      <c r="L171" s="39" t="s">
        <v>4</v>
      </c>
      <c r="M171" s="42"/>
      <c r="N171" s="56"/>
      <c r="O171" s="56"/>
      <c r="P171" s="57"/>
      <c r="Q171" s="56"/>
      <c r="R171" s="56"/>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61">
        <f t="shared" si="6"/>
        <v>5573.88</v>
      </c>
      <c r="BB171" s="63">
        <f t="shared" si="7"/>
        <v>5573.88</v>
      </c>
      <c r="BC171" s="73" t="str">
        <f t="shared" si="8"/>
        <v>INR  Five Thousand Five Hundred &amp; Seventy Three  and Paise Eighty Eight Only</v>
      </c>
      <c r="IA171" s="21">
        <v>13.07</v>
      </c>
      <c r="IB171" s="36" t="s">
        <v>203</v>
      </c>
      <c r="ID171" s="21">
        <v>3</v>
      </c>
      <c r="IE171" s="22" t="s">
        <v>63</v>
      </c>
      <c r="IF171" s="22"/>
      <c r="IG171" s="22"/>
      <c r="IH171" s="22"/>
      <c r="II171" s="22"/>
    </row>
    <row r="172" spans="1:243" s="21" customFormat="1" ht="141.75" customHeight="1">
      <c r="A172" s="52">
        <v>13.08</v>
      </c>
      <c r="B172" s="34" t="s">
        <v>91</v>
      </c>
      <c r="C172" s="35"/>
      <c r="D172" s="78">
        <v>2.75</v>
      </c>
      <c r="E172" s="65" t="s">
        <v>95</v>
      </c>
      <c r="F172" s="75">
        <v>3042.13</v>
      </c>
      <c r="G172" s="39"/>
      <c r="H172" s="39"/>
      <c r="I172" s="40" t="s">
        <v>36</v>
      </c>
      <c r="J172" s="41">
        <f t="shared" si="5"/>
        <v>1</v>
      </c>
      <c r="K172" s="39" t="s">
        <v>37</v>
      </c>
      <c r="L172" s="39" t="s">
        <v>4</v>
      </c>
      <c r="M172" s="42"/>
      <c r="N172" s="56"/>
      <c r="O172" s="56"/>
      <c r="P172" s="57"/>
      <c r="Q172" s="56"/>
      <c r="R172" s="56"/>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61">
        <f t="shared" si="6"/>
        <v>8365.86</v>
      </c>
      <c r="BB172" s="63">
        <f t="shared" si="7"/>
        <v>8365.86</v>
      </c>
      <c r="BC172" s="73" t="str">
        <f t="shared" si="8"/>
        <v>INR  Eight Thousand Three Hundred &amp; Sixty Five  and Paise Eighty Six Only</v>
      </c>
      <c r="IA172" s="21">
        <v>13.08</v>
      </c>
      <c r="IB172" s="36" t="s">
        <v>91</v>
      </c>
      <c r="ID172" s="21">
        <v>2.75</v>
      </c>
      <c r="IE172" s="22" t="s">
        <v>95</v>
      </c>
      <c r="IF172" s="22"/>
      <c r="IG172" s="22"/>
      <c r="IH172" s="22"/>
      <c r="II172" s="22"/>
    </row>
    <row r="173" spans="1:243" s="21" customFormat="1" ht="33.75" customHeight="1">
      <c r="A173" s="52">
        <v>13.09</v>
      </c>
      <c r="B173" s="34" t="s">
        <v>92</v>
      </c>
      <c r="C173" s="35"/>
      <c r="D173" s="35">
        <v>27</v>
      </c>
      <c r="E173" s="65" t="s">
        <v>63</v>
      </c>
      <c r="F173" s="75">
        <v>29.33</v>
      </c>
      <c r="G173" s="39"/>
      <c r="H173" s="39"/>
      <c r="I173" s="40" t="s">
        <v>36</v>
      </c>
      <c r="J173" s="41">
        <f t="shared" si="5"/>
        <v>1</v>
      </c>
      <c r="K173" s="39" t="s">
        <v>37</v>
      </c>
      <c r="L173" s="39" t="s">
        <v>4</v>
      </c>
      <c r="M173" s="42"/>
      <c r="N173" s="56"/>
      <c r="O173" s="56"/>
      <c r="P173" s="57"/>
      <c r="Q173" s="56"/>
      <c r="R173" s="56"/>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61">
        <f t="shared" si="6"/>
        <v>791.91</v>
      </c>
      <c r="BB173" s="63">
        <f t="shared" si="7"/>
        <v>791.91</v>
      </c>
      <c r="BC173" s="73" t="str">
        <f t="shared" si="8"/>
        <v>INR  Seven Hundred &amp; Ninety One  and Paise Ninety One Only</v>
      </c>
      <c r="IA173" s="21">
        <v>13.09</v>
      </c>
      <c r="IB173" s="36" t="s">
        <v>92</v>
      </c>
      <c r="ID173" s="21">
        <v>27</v>
      </c>
      <c r="IE173" s="22" t="s">
        <v>63</v>
      </c>
      <c r="IF173" s="22"/>
      <c r="IG173" s="22"/>
      <c r="IH173" s="22"/>
      <c r="II173" s="22"/>
    </row>
    <row r="174" spans="1:243" s="21" customFormat="1" ht="51" customHeight="1">
      <c r="A174" s="60">
        <v>13.1</v>
      </c>
      <c r="B174" s="34" t="s">
        <v>150</v>
      </c>
      <c r="C174" s="35"/>
      <c r="D174" s="35">
        <v>38</v>
      </c>
      <c r="E174" s="65" t="s">
        <v>152</v>
      </c>
      <c r="F174" s="75">
        <v>8.77</v>
      </c>
      <c r="G174" s="39"/>
      <c r="H174" s="39"/>
      <c r="I174" s="40" t="s">
        <v>36</v>
      </c>
      <c r="J174" s="41">
        <f t="shared" si="5"/>
        <v>1</v>
      </c>
      <c r="K174" s="39" t="s">
        <v>37</v>
      </c>
      <c r="L174" s="39" t="s">
        <v>4</v>
      </c>
      <c r="M174" s="42"/>
      <c r="N174" s="56"/>
      <c r="O174" s="56"/>
      <c r="P174" s="57"/>
      <c r="Q174" s="56"/>
      <c r="R174" s="56"/>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61">
        <f t="shared" si="6"/>
        <v>333.26</v>
      </c>
      <c r="BB174" s="63">
        <f t="shared" si="7"/>
        <v>333.26</v>
      </c>
      <c r="BC174" s="73" t="str">
        <f t="shared" si="8"/>
        <v>INR  Three Hundred &amp; Thirty Three  and Paise Twenty Six Only</v>
      </c>
      <c r="IA174" s="21">
        <v>13.1</v>
      </c>
      <c r="IB174" s="36" t="s">
        <v>150</v>
      </c>
      <c r="ID174" s="21">
        <v>38</v>
      </c>
      <c r="IE174" s="22" t="s">
        <v>152</v>
      </c>
      <c r="IF174" s="22"/>
      <c r="IG174" s="22"/>
      <c r="IH174" s="22"/>
      <c r="II174" s="22"/>
    </row>
    <row r="175" spans="1:243" s="21" customFormat="1" ht="48" customHeight="1">
      <c r="A175" s="52">
        <v>13.11</v>
      </c>
      <c r="B175" s="34" t="s">
        <v>151</v>
      </c>
      <c r="C175" s="35"/>
      <c r="D175" s="35">
        <v>50</v>
      </c>
      <c r="E175" s="65" t="s">
        <v>152</v>
      </c>
      <c r="F175" s="75">
        <v>4.38</v>
      </c>
      <c r="G175" s="39"/>
      <c r="H175" s="39"/>
      <c r="I175" s="40" t="s">
        <v>36</v>
      </c>
      <c r="J175" s="41">
        <f t="shared" si="5"/>
        <v>1</v>
      </c>
      <c r="K175" s="39" t="s">
        <v>37</v>
      </c>
      <c r="L175" s="39" t="s">
        <v>4</v>
      </c>
      <c r="M175" s="42"/>
      <c r="N175" s="56"/>
      <c r="O175" s="56"/>
      <c r="P175" s="57"/>
      <c r="Q175" s="56"/>
      <c r="R175" s="56"/>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61">
        <f t="shared" si="6"/>
        <v>219</v>
      </c>
      <c r="BB175" s="63">
        <f t="shared" si="7"/>
        <v>219</v>
      </c>
      <c r="BC175" s="73" t="str">
        <f t="shared" si="8"/>
        <v>INR  Two Hundred &amp; Nineteen  Only</v>
      </c>
      <c r="IA175" s="21">
        <v>13.11</v>
      </c>
      <c r="IB175" s="36" t="s">
        <v>151</v>
      </c>
      <c r="ID175" s="21">
        <v>50</v>
      </c>
      <c r="IE175" s="22" t="s">
        <v>152</v>
      </c>
      <c r="IF175" s="22"/>
      <c r="IG175" s="22"/>
      <c r="IH175" s="22"/>
      <c r="II175" s="22"/>
    </row>
    <row r="176" spans="1:243" s="21" customFormat="1" ht="33.75" customHeight="1">
      <c r="A176" s="52">
        <v>13.12</v>
      </c>
      <c r="B176" s="34" t="s">
        <v>204</v>
      </c>
      <c r="C176" s="35"/>
      <c r="D176" s="35">
        <v>24</v>
      </c>
      <c r="E176" s="65" t="s">
        <v>49</v>
      </c>
      <c r="F176" s="75">
        <v>74.92</v>
      </c>
      <c r="G176" s="39"/>
      <c r="H176" s="39"/>
      <c r="I176" s="40" t="s">
        <v>36</v>
      </c>
      <c r="J176" s="41">
        <f t="shared" si="5"/>
        <v>1</v>
      </c>
      <c r="K176" s="39" t="s">
        <v>37</v>
      </c>
      <c r="L176" s="39" t="s">
        <v>4</v>
      </c>
      <c r="M176" s="42"/>
      <c r="N176" s="56"/>
      <c r="O176" s="56"/>
      <c r="P176" s="57"/>
      <c r="Q176" s="56"/>
      <c r="R176" s="56"/>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61">
        <f t="shared" si="6"/>
        <v>1798.08</v>
      </c>
      <c r="BB176" s="63">
        <f t="shared" si="7"/>
        <v>1798.08</v>
      </c>
      <c r="BC176" s="73" t="str">
        <f t="shared" si="8"/>
        <v>INR  One Thousand Seven Hundred &amp; Ninety Eight  and Paise Eight Only</v>
      </c>
      <c r="IA176" s="21">
        <v>13.12</v>
      </c>
      <c r="IB176" s="36" t="s">
        <v>204</v>
      </c>
      <c r="ID176" s="21">
        <v>24</v>
      </c>
      <c r="IE176" s="22" t="s">
        <v>49</v>
      </c>
      <c r="IF176" s="22"/>
      <c r="IG176" s="22"/>
      <c r="IH176" s="22"/>
      <c r="II176" s="22"/>
    </row>
    <row r="177" spans="1:243" s="21" customFormat="1" ht="33.75" customHeight="1">
      <c r="A177" s="52">
        <v>13.13</v>
      </c>
      <c r="B177" s="34" t="s">
        <v>205</v>
      </c>
      <c r="C177" s="35"/>
      <c r="D177" s="35">
        <v>24</v>
      </c>
      <c r="E177" s="65" t="s">
        <v>63</v>
      </c>
      <c r="F177" s="75">
        <v>21.39</v>
      </c>
      <c r="G177" s="39"/>
      <c r="H177" s="39"/>
      <c r="I177" s="40" t="s">
        <v>36</v>
      </c>
      <c r="J177" s="41">
        <f t="shared" si="5"/>
        <v>1</v>
      </c>
      <c r="K177" s="39" t="s">
        <v>37</v>
      </c>
      <c r="L177" s="39" t="s">
        <v>4</v>
      </c>
      <c r="M177" s="42"/>
      <c r="N177" s="56"/>
      <c r="O177" s="56"/>
      <c r="P177" s="57"/>
      <c r="Q177" s="56"/>
      <c r="R177" s="56"/>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61">
        <f t="shared" si="6"/>
        <v>513.36</v>
      </c>
      <c r="BB177" s="63">
        <f t="shared" si="7"/>
        <v>513.36</v>
      </c>
      <c r="BC177" s="73" t="str">
        <f t="shared" si="8"/>
        <v>INR  Five Hundred &amp; Thirteen  and Paise Thirty Six Only</v>
      </c>
      <c r="IA177" s="21">
        <v>13.13</v>
      </c>
      <c r="IB177" s="36" t="s">
        <v>205</v>
      </c>
      <c r="ID177" s="21">
        <v>24</v>
      </c>
      <c r="IE177" s="22" t="s">
        <v>63</v>
      </c>
      <c r="IF177" s="22"/>
      <c r="IG177" s="22"/>
      <c r="IH177" s="22"/>
      <c r="II177" s="22"/>
    </row>
    <row r="178" spans="1:243" s="21" customFormat="1" ht="33.75" customHeight="1">
      <c r="A178" s="52">
        <v>13.14</v>
      </c>
      <c r="B178" s="34" t="s">
        <v>206</v>
      </c>
      <c r="C178" s="35"/>
      <c r="D178" s="35">
        <v>45</v>
      </c>
      <c r="E178" s="65" t="s">
        <v>215</v>
      </c>
      <c r="F178" s="75">
        <v>54.36</v>
      </c>
      <c r="G178" s="39"/>
      <c r="H178" s="39"/>
      <c r="I178" s="40" t="s">
        <v>36</v>
      </c>
      <c r="J178" s="41">
        <f t="shared" si="5"/>
        <v>1</v>
      </c>
      <c r="K178" s="39" t="s">
        <v>37</v>
      </c>
      <c r="L178" s="39" t="s">
        <v>4</v>
      </c>
      <c r="M178" s="42"/>
      <c r="N178" s="56"/>
      <c r="O178" s="56"/>
      <c r="P178" s="57"/>
      <c r="Q178" s="56"/>
      <c r="R178" s="56"/>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61">
        <f t="shared" si="6"/>
        <v>2446.2</v>
      </c>
      <c r="BB178" s="63">
        <f t="shared" si="7"/>
        <v>2446.2</v>
      </c>
      <c r="BC178" s="73" t="str">
        <f t="shared" si="8"/>
        <v>INR  Two Thousand Four Hundred &amp; Forty Six  and Paise Twenty Only</v>
      </c>
      <c r="IA178" s="21">
        <v>13.14</v>
      </c>
      <c r="IB178" s="36" t="s">
        <v>206</v>
      </c>
      <c r="ID178" s="21">
        <v>45</v>
      </c>
      <c r="IE178" s="22" t="s">
        <v>215</v>
      </c>
      <c r="IF178" s="22"/>
      <c r="IG178" s="22"/>
      <c r="IH178" s="22"/>
      <c r="II178" s="22"/>
    </row>
    <row r="179" spans="1:243" s="21" customFormat="1" ht="48.75" customHeight="1">
      <c r="A179" s="52">
        <v>13.15</v>
      </c>
      <c r="B179" s="34" t="s">
        <v>207</v>
      </c>
      <c r="C179" s="35"/>
      <c r="D179" s="35">
        <v>3</v>
      </c>
      <c r="E179" s="65" t="s">
        <v>49</v>
      </c>
      <c r="F179" s="75">
        <v>996.93</v>
      </c>
      <c r="G179" s="39"/>
      <c r="H179" s="39"/>
      <c r="I179" s="40" t="s">
        <v>36</v>
      </c>
      <c r="J179" s="41">
        <f t="shared" si="5"/>
        <v>1</v>
      </c>
      <c r="K179" s="39" t="s">
        <v>37</v>
      </c>
      <c r="L179" s="39" t="s">
        <v>4</v>
      </c>
      <c r="M179" s="42"/>
      <c r="N179" s="56"/>
      <c r="O179" s="56"/>
      <c r="P179" s="57"/>
      <c r="Q179" s="56"/>
      <c r="R179" s="56"/>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61">
        <f t="shared" si="6"/>
        <v>2990.79</v>
      </c>
      <c r="BB179" s="63">
        <f t="shared" si="7"/>
        <v>2990.79</v>
      </c>
      <c r="BC179" s="73" t="str">
        <f t="shared" si="8"/>
        <v>INR  Two Thousand Nine Hundred &amp; Ninety  and Paise Seventy Nine Only</v>
      </c>
      <c r="IA179" s="21">
        <v>13.15</v>
      </c>
      <c r="IB179" s="36" t="s">
        <v>207</v>
      </c>
      <c r="ID179" s="21">
        <v>3</v>
      </c>
      <c r="IE179" s="22" t="s">
        <v>49</v>
      </c>
      <c r="IF179" s="22"/>
      <c r="IG179" s="22"/>
      <c r="IH179" s="22"/>
      <c r="II179" s="22"/>
    </row>
    <row r="180" spans="1:243" s="21" customFormat="1" ht="64.5" customHeight="1">
      <c r="A180" s="52">
        <v>13.16</v>
      </c>
      <c r="B180" s="34" t="s">
        <v>208</v>
      </c>
      <c r="C180" s="35"/>
      <c r="D180" s="35">
        <v>24</v>
      </c>
      <c r="E180" s="65" t="s">
        <v>152</v>
      </c>
      <c r="F180" s="75">
        <v>21.04</v>
      </c>
      <c r="G180" s="39"/>
      <c r="H180" s="39"/>
      <c r="I180" s="40" t="s">
        <v>36</v>
      </c>
      <c r="J180" s="41">
        <f t="shared" si="5"/>
        <v>1</v>
      </c>
      <c r="K180" s="39" t="s">
        <v>37</v>
      </c>
      <c r="L180" s="39" t="s">
        <v>4</v>
      </c>
      <c r="M180" s="42"/>
      <c r="N180" s="56"/>
      <c r="O180" s="56"/>
      <c r="P180" s="57"/>
      <c r="Q180" s="56"/>
      <c r="R180" s="56"/>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61">
        <f t="shared" si="6"/>
        <v>504.96</v>
      </c>
      <c r="BB180" s="63">
        <f t="shared" si="7"/>
        <v>504.96</v>
      </c>
      <c r="BC180" s="73" t="str">
        <f t="shared" si="8"/>
        <v>INR  Five Hundred &amp; Four  and Paise Ninety Six Only</v>
      </c>
      <c r="IA180" s="21">
        <v>13.16</v>
      </c>
      <c r="IB180" s="36" t="s">
        <v>208</v>
      </c>
      <c r="ID180" s="21">
        <v>24</v>
      </c>
      <c r="IE180" s="22" t="s">
        <v>152</v>
      </c>
      <c r="IF180" s="22"/>
      <c r="IG180" s="22"/>
      <c r="IH180" s="22"/>
      <c r="II180" s="22"/>
    </row>
    <row r="181" spans="1:243" s="21" customFormat="1" ht="80.25" customHeight="1">
      <c r="A181" s="52">
        <v>13.17</v>
      </c>
      <c r="B181" s="34" t="s">
        <v>209</v>
      </c>
      <c r="C181" s="35"/>
      <c r="D181" s="35">
        <v>3</v>
      </c>
      <c r="E181" s="65" t="s">
        <v>63</v>
      </c>
      <c r="F181" s="75">
        <v>3024.99</v>
      </c>
      <c r="G181" s="39"/>
      <c r="H181" s="39"/>
      <c r="I181" s="40" t="s">
        <v>36</v>
      </c>
      <c r="J181" s="41">
        <f t="shared" si="5"/>
        <v>1</v>
      </c>
      <c r="K181" s="39" t="s">
        <v>37</v>
      </c>
      <c r="L181" s="39" t="s">
        <v>4</v>
      </c>
      <c r="M181" s="42"/>
      <c r="N181" s="56"/>
      <c r="O181" s="56"/>
      <c r="P181" s="57"/>
      <c r="Q181" s="56"/>
      <c r="R181" s="56"/>
      <c r="S181" s="57"/>
      <c r="T181" s="57"/>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61">
        <f t="shared" si="6"/>
        <v>9074.97</v>
      </c>
      <c r="BB181" s="63">
        <f t="shared" si="7"/>
        <v>9074.97</v>
      </c>
      <c r="BC181" s="73" t="str">
        <f t="shared" si="8"/>
        <v>INR  Nine Thousand  &amp;Seventy Four  and Paise Ninety Seven Only</v>
      </c>
      <c r="IA181" s="21">
        <v>13.17</v>
      </c>
      <c r="IB181" s="36" t="s">
        <v>209</v>
      </c>
      <c r="ID181" s="21">
        <v>3</v>
      </c>
      <c r="IE181" s="22" t="s">
        <v>63</v>
      </c>
      <c r="IF181" s="22"/>
      <c r="IG181" s="22"/>
      <c r="IH181" s="22"/>
      <c r="II181" s="22"/>
    </row>
    <row r="182" spans="1:243" s="21" customFormat="1" ht="47.25" customHeight="1">
      <c r="A182" s="52">
        <v>13.18</v>
      </c>
      <c r="B182" s="34" t="s">
        <v>210</v>
      </c>
      <c r="C182" s="35"/>
      <c r="D182" s="35">
        <v>3</v>
      </c>
      <c r="E182" s="65" t="s">
        <v>63</v>
      </c>
      <c r="F182" s="75">
        <v>795.27</v>
      </c>
      <c r="G182" s="39"/>
      <c r="H182" s="39"/>
      <c r="I182" s="40" t="s">
        <v>36</v>
      </c>
      <c r="J182" s="41">
        <f t="shared" si="5"/>
        <v>1</v>
      </c>
      <c r="K182" s="39" t="s">
        <v>37</v>
      </c>
      <c r="L182" s="39" t="s">
        <v>4</v>
      </c>
      <c r="M182" s="42"/>
      <c r="N182" s="56"/>
      <c r="O182" s="56"/>
      <c r="P182" s="57"/>
      <c r="Q182" s="56"/>
      <c r="R182" s="56"/>
      <c r="S182" s="57"/>
      <c r="T182" s="57"/>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61">
        <f t="shared" si="6"/>
        <v>2385.81</v>
      </c>
      <c r="BB182" s="63">
        <f t="shared" si="7"/>
        <v>2385.81</v>
      </c>
      <c r="BC182" s="73" t="str">
        <f t="shared" si="8"/>
        <v>INR  Two Thousand Three Hundred &amp; Eighty Five  and Paise Eighty One Only</v>
      </c>
      <c r="IA182" s="21">
        <v>13.18</v>
      </c>
      <c r="IB182" s="36" t="s">
        <v>210</v>
      </c>
      <c r="ID182" s="21">
        <v>3</v>
      </c>
      <c r="IE182" s="22" t="s">
        <v>63</v>
      </c>
      <c r="IF182" s="22"/>
      <c r="IG182" s="22"/>
      <c r="IH182" s="22"/>
      <c r="II182" s="22"/>
    </row>
    <row r="183" spans="1:243" s="21" customFormat="1" ht="33.75" customHeight="1">
      <c r="A183" s="52">
        <v>13.19</v>
      </c>
      <c r="B183" s="34" t="s">
        <v>93</v>
      </c>
      <c r="C183" s="35"/>
      <c r="D183" s="35">
        <v>3</v>
      </c>
      <c r="E183" s="65" t="s">
        <v>63</v>
      </c>
      <c r="F183" s="75">
        <v>289.35</v>
      </c>
      <c r="G183" s="39"/>
      <c r="H183" s="39"/>
      <c r="I183" s="40" t="s">
        <v>36</v>
      </c>
      <c r="J183" s="41">
        <f t="shared" si="5"/>
        <v>1</v>
      </c>
      <c r="K183" s="39" t="s">
        <v>37</v>
      </c>
      <c r="L183" s="39" t="s">
        <v>4</v>
      </c>
      <c r="M183" s="42"/>
      <c r="N183" s="56"/>
      <c r="O183" s="56"/>
      <c r="P183" s="57"/>
      <c r="Q183" s="56"/>
      <c r="R183" s="56"/>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61">
        <f t="shared" si="6"/>
        <v>868.05</v>
      </c>
      <c r="BB183" s="63">
        <f t="shared" si="7"/>
        <v>868.05</v>
      </c>
      <c r="BC183" s="73" t="str">
        <f t="shared" si="8"/>
        <v>INR  Eight Hundred &amp; Sixty Eight  and Paise Five Only</v>
      </c>
      <c r="IA183" s="21">
        <v>13.19</v>
      </c>
      <c r="IB183" s="36" t="s">
        <v>93</v>
      </c>
      <c r="ID183" s="21">
        <v>3</v>
      </c>
      <c r="IE183" s="22" t="s">
        <v>63</v>
      </c>
      <c r="IF183" s="22"/>
      <c r="IG183" s="22"/>
      <c r="IH183" s="22"/>
      <c r="II183" s="22"/>
    </row>
    <row r="184" spans="1:243" s="21" customFormat="1" ht="53.25" customHeight="1">
      <c r="A184" s="60">
        <v>13.2</v>
      </c>
      <c r="B184" s="34" t="s">
        <v>211</v>
      </c>
      <c r="C184" s="35"/>
      <c r="D184" s="35">
        <v>3</v>
      </c>
      <c r="E184" s="65" t="s">
        <v>63</v>
      </c>
      <c r="F184" s="75">
        <v>1185.44</v>
      </c>
      <c r="G184" s="39"/>
      <c r="H184" s="39"/>
      <c r="I184" s="40" t="s">
        <v>36</v>
      </c>
      <c r="J184" s="41">
        <f t="shared" si="5"/>
        <v>1</v>
      </c>
      <c r="K184" s="39" t="s">
        <v>37</v>
      </c>
      <c r="L184" s="39" t="s">
        <v>4</v>
      </c>
      <c r="M184" s="42"/>
      <c r="N184" s="56"/>
      <c r="O184" s="56"/>
      <c r="P184" s="57"/>
      <c r="Q184" s="56"/>
      <c r="R184" s="56"/>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61">
        <f t="shared" si="6"/>
        <v>3556.32</v>
      </c>
      <c r="BB184" s="63">
        <f t="shared" si="7"/>
        <v>3556.32</v>
      </c>
      <c r="BC184" s="73" t="str">
        <f t="shared" si="8"/>
        <v>INR  Three Thousand Five Hundred &amp; Fifty Six  and Paise Thirty Two Only</v>
      </c>
      <c r="IA184" s="21">
        <v>13.2</v>
      </c>
      <c r="IB184" s="36" t="s">
        <v>211</v>
      </c>
      <c r="ID184" s="21">
        <v>3</v>
      </c>
      <c r="IE184" s="22" t="s">
        <v>63</v>
      </c>
      <c r="IF184" s="22"/>
      <c r="IG184" s="22"/>
      <c r="IH184" s="22"/>
      <c r="II184" s="22"/>
    </row>
    <row r="185" spans="1:243" s="21" customFormat="1" ht="96" customHeight="1">
      <c r="A185" s="52">
        <v>13.21</v>
      </c>
      <c r="B185" s="34" t="s">
        <v>212</v>
      </c>
      <c r="C185" s="35"/>
      <c r="D185" s="35">
        <v>3</v>
      </c>
      <c r="E185" s="65" t="s">
        <v>63</v>
      </c>
      <c r="F185" s="75">
        <v>2462.95</v>
      </c>
      <c r="G185" s="39"/>
      <c r="H185" s="39"/>
      <c r="I185" s="40" t="s">
        <v>36</v>
      </c>
      <c r="J185" s="41">
        <f t="shared" si="5"/>
        <v>1</v>
      </c>
      <c r="K185" s="39" t="s">
        <v>37</v>
      </c>
      <c r="L185" s="39" t="s">
        <v>4</v>
      </c>
      <c r="M185" s="42"/>
      <c r="N185" s="56"/>
      <c r="O185" s="56"/>
      <c r="P185" s="57"/>
      <c r="Q185" s="56"/>
      <c r="R185" s="56"/>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61">
        <f t="shared" si="6"/>
        <v>7388.85</v>
      </c>
      <c r="BB185" s="63">
        <f t="shared" si="7"/>
        <v>7388.85</v>
      </c>
      <c r="BC185" s="73" t="str">
        <f t="shared" si="8"/>
        <v>INR  Seven Thousand Three Hundred &amp; Eighty Eight  and Paise Eighty Five Only</v>
      </c>
      <c r="IA185" s="21">
        <v>13.21</v>
      </c>
      <c r="IB185" s="36" t="s">
        <v>212</v>
      </c>
      <c r="ID185" s="21">
        <v>3</v>
      </c>
      <c r="IE185" s="22" t="s">
        <v>63</v>
      </c>
      <c r="IF185" s="22"/>
      <c r="IG185" s="22"/>
      <c r="IH185" s="22"/>
      <c r="II185" s="22"/>
    </row>
    <row r="186" spans="1:243" s="21" customFormat="1" ht="117" customHeight="1">
      <c r="A186" s="52">
        <v>13.22</v>
      </c>
      <c r="B186" s="34" t="s">
        <v>213</v>
      </c>
      <c r="C186" s="35"/>
      <c r="D186" s="35">
        <v>3</v>
      </c>
      <c r="E186" s="65" t="s">
        <v>63</v>
      </c>
      <c r="F186" s="75">
        <v>2403.33</v>
      </c>
      <c r="G186" s="39"/>
      <c r="H186" s="39"/>
      <c r="I186" s="40" t="s">
        <v>36</v>
      </c>
      <c r="J186" s="41">
        <f t="shared" si="5"/>
        <v>1</v>
      </c>
      <c r="K186" s="39" t="s">
        <v>37</v>
      </c>
      <c r="L186" s="39" t="s">
        <v>4</v>
      </c>
      <c r="M186" s="42"/>
      <c r="N186" s="56"/>
      <c r="O186" s="56"/>
      <c r="P186" s="57"/>
      <c r="Q186" s="56"/>
      <c r="R186" s="56"/>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61">
        <f t="shared" si="6"/>
        <v>7209.99</v>
      </c>
      <c r="BB186" s="63">
        <f t="shared" si="7"/>
        <v>7209.99</v>
      </c>
      <c r="BC186" s="73" t="str">
        <f t="shared" si="8"/>
        <v>INR  Seven Thousand Two Hundred &amp; Nine  and Paise Ninety Nine Only</v>
      </c>
      <c r="IA186" s="21">
        <v>13.22</v>
      </c>
      <c r="IB186" s="36" t="s">
        <v>213</v>
      </c>
      <c r="ID186" s="21">
        <v>3</v>
      </c>
      <c r="IE186" s="22" t="s">
        <v>63</v>
      </c>
      <c r="IF186" s="22"/>
      <c r="IG186" s="22"/>
      <c r="IH186" s="22"/>
      <c r="II186" s="22"/>
    </row>
    <row r="187" spans="1:243" s="21" customFormat="1" ht="51" customHeight="1">
      <c r="A187" s="74">
        <v>13.23</v>
      </c>
      <c r="B187" s="34" t="s">
        <v>214</v>
      </c>
      <c r="C187" s="35"/>
      <c r="D187" s="35">
        <v>3</v>
      </c>
      <c r="E187" s="65" t="s">
        <v>63</v>
      </c>
      <c r="F187" s="75">
        <v>996.94</v>
      </c>
      <c r="G187" s="39"/>
      <c r="H187" s="39"/>
      <c r="I187" s="40" t="s">
        <v>36</v>
      </c>
      <c r="J187" s="41">
        <f t="shared" si="5"/>
        <v>1</v>
      </c>
      <c r="K187" s="39" t="s">
        <v>37</v>
      </c>
      <c r="L187" s="39" t="s">
        <v>4</v>
      </c>
      <c r="M187" s="42"/>
      <c r="N187" s="56"/>
      <c r="O187" s="56"/>
      <c r="P187" s="57"/>
      <c r="Q187" s="56"/>
      <c r="R187" s="56"/>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61">
        <f t="shared" si="6"/>
        <v>2990.82</v>
      </c>
      <c r="BB187" s="63">
        <f t="shared" si="7"/>
        <v>2990.82</v>
      </c>
      <c r="BC187" s="73" t="str">
        <f t="shared" si="8"/>
        <v>INR  Two Thousand Nine Hundred &amp; Ninety  and Paise Eighty Two Only</v>
      </c>
      <c r="IA187" s="21">
        <v>13.23</v>
      </c>
      <c r="IB187" s="36" t="s">
        <v>214</v>
      </c>
      <c r="ID187" s="21">
        <v>3</v>
      </c>
      <c r="IE187" s="22" t="s">
        <v>63</v>
      </c>
      <c r="IF187" s="22"/>
      <c r="IG187" s="22"/>
      <c r="IH187" s="22"/>
      <c r="II187" s="22"/>
    </row>
    <row r="188" spans="1:55" ht="51.75" customHeight="1">
      <c r="A188" s="50" t="s">
        <v>38</v>
      </c>
      <c r="B188" s="51"/>
      <c r="C188" s="53"/>
      <c r="D188" s="69"/>
      <c r="E188" s="69"/>
      <c r="F188" s="69"/>
      <c r="G188" s="37"/>
      <c r="H188" s="54"/>
      <c r="I188" s="54"/>
      <c r="J188" s="54"/>
      <c r="K188" s="54"/>
      <c r="L188" s="55"/>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72">
        <f>SUM(BA13:BA187)</f>
        <v>618260.7</v>
      </c>
      <c r="BB188" s="72">
        <f>SUM(BB13:BB187)</f>
        <v>618260.7</v>
      </c>
      <c r="BC188" s="73" t="str">
        <f>SpellNumber($E$2,BB188)</f>
        <v>INR  Six Lakh Eighteen Thousand Two Hundred &amp; Sixty  and Paise Seventy Only</v>
      </c>
    </row>
    <row r="189" spans="1:55" ht="45" customHeight="1">
      <c r="A189" s="24" t="s">
        <v>39</v>
      </c>
      <c r="B189" s="25"/>
      <c r="C189" s="26"/>
      <c r="D189" s="66"/>
      <c r="E189" s="67" t="s">
        <v>47</v>
      </c>
      <c r="F189" s="68"/>
      <c r="G189" s="27"/>
      <c r="H189" s="28"/>
      <c r="I189" s="28"/>
      <c r="J189" s="28"/>
      <c r="K189" s="29"/>
      <c r="L189" s="30"/>
      <c r="M189" s="31"/>
      <c r="N189" s="32"/>
      <c r="O189" s="21"/>
      <c r="P189" s="21"/>
      <c r="Q189" s="21"/>
      <c r="R189" s="21"/>
      <c r="S189" s="21"/>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70">
        <f>IF(ISBLANK(F189),0,IF(E189="Excess (+)",ROUND(BA188+(BA188*F189),2),IF(E189="Less (-)",ROUND(BA188+(BA188*F189*(-1)),2),IF(E189="At Par",BA188,0))))</f>
        <v>0</v>
      </c>
      <c r="BB189" s="71">
        <f>ROUND(BA189,0)</f>
        <v>0</v>
      </c>
      <c r="BC189" s="73" t="str">
        <f>SpellNumber($E$2,BB189)</f>
        <v>INR Zero Only</v>
      </c>
    </row>
    <row r="190" spans="1:55" ht="33" customHeight="1">
      <c r="A190" s="23" t="s">
        <v>40</v>
      </c>
      <c r="B190" s="23"/>
      <c r="C190" s="81" t="str">
        <f>SpellNumber($E$2,BB189)</f>
        <v>INR Zero Only</v>
      </c>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row>
    <row r="191" ht="15"/>
    <row r="192" ht="15"/>
    <row r="193" ht="15"/>
    <row r="194" ht="15"/>
    <row r="195" ht="15"/>
    <row r="196" ht="15"/>
    <row r="197" ht="15"/>
    <row r="198" ht="15"/>
    <row r="199" ht="15"/>
    <row r="205" ht="15"/>
    <row r="209" ht="15"/>
    <row r="211"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1" ht="15"/>
    <row r="792" ht="15"/>
    <row r="794" ht="15"/>
    <row r="795" ht="15"/>
    <row r="796" ht="15"/>
    <row r="798" ht="15"/>
    <row r="799" ht="15"/>
    <row r="800" ht="15"/>
    <row r="801" ht="15"/>
    <row r="802" ht="15"/>
    <row r="803" ht="15"/>
    <row r="804" ht="15"/>
    <row r="805" ht="15"/>
    <row r="806" ht="15"/>
    <row r="807" ht="15"/>
    <row r="808" ht="15"/>
    <row r="809" ht="15"/>
    <row r="810" ht="15"/>
    <row r="811" ht="15"/>
    <row r="813" ht="15"/>
    <row r="814" ht="15"/>
    <row r="815" ht="15"/>
    <row r="817" ht="15"/>
    <row r="818" ht="15"/>
    <row r="819" ht="15"/>
    <row r="820" ht="15"/>
    <row r="821" ht="15"/>
    <row r="822" ht="15"/>
    <row r="823" ht="15"/>
    <row r="825" ht="15"/>
    <row r="827" ht="15"/>
    <row r="828" ht="15"/>
    <row r="830" ht="15"/>
    <row r="831" ht="15"/>
    <row r="832" ht="15"/>
    <row r="833" ht="15"/>
    <row r="834" ht="15"/>
    <row r="835" ht="15"/>
    <row r="836" ht="15"/>
    <row r="837" ht="15"/>
    <row r="838" ht="15"/>
    <row r="839" ht="15"/>
    <row r="840" ht="15"/>
    <row r="841" ht="15"/>
    <row r="842" ht="15"/>
  </sheetData>
  <sheetProtection password="8F23" sheet="1"/>
  <mergeCells count="84">
    <mergeCell ref="D99:BC99"/>
    <mergeCell ref="D103:BC103"/>
    <mergeCell ref="D104:BC104"/>
    <mergeCell ref="D106:BC106"/>
    <mergeCell ref="D109:BC109"/>
    <mergeCell ref="D110:BC110"/>
    <mergeCell ref="D86:BC86"/>
    <mergeCell ref="D88:BC88"/>
    <mergeCell ref="D92:BC92"/>
    <mergeCell ref="D93:BC93"/>
    <mergeCell ref="D95:BC95"/>
    <mergeCell ref="D98:BC98"/>
    <mergeCell ref="D70:BC70"/>
    <mergeCell ref="D73:BC73"/>
    <mergeCell ref="D76:BC76"/>
    <mergeCell ref="D79:BC79"/>
    <mergeCell ref="D84:BC84"/>
    <mergeCell ref="D78:BC78"/>
    <mergeCell ref="D82:BC82"/>
    <mergeCell ref="D60:BC60"/>
    <mergeCell ref="D61:BC61"/>
    <mergeCell ref="D63:BC63"/>
    <mergeCell ref="D65:BC65"/>
    <mergeCell ref="D66:BC66"/>
    <mergeCell ref="D68:BC68"/>
    <mergeCell ref="D50:BC50"/>
    <mergeCell ref="D48:BC48"/>
    <mergeCell ref="D52:BC52"/>
    <mergeCell ref="D54:BC54"/>
    <mergeCell ref="D56:BC56"/>
    <mergeCell ref="D58:BC58"/>
    <mergeCell ref="D14:BC14"/>
    <mergeCell ref="D15:BC15"/>
    <mergeCell ref="D17:BC17"/>
    <mergeCell ref="D40:BC40"/>
    <mergeCell ref="D42:BC42"/>
    <mergeCell ref="D46:BC46"/>
    <mergeCell ref="D32:BC32"/>
    <mergeCell ref="A1:L1"/>
    <mergeCell ref="A4:BC4"/>
    <mergeCell ref="A5:BC5"/>
    <mergeCell ref="A6:BC6"/>
    <mergeCell ref="A7:BC7"/>
    <mergeCell ref="D24:BC24"/>
    <mergeCell ref="D18:BC18"/>
    <mergeCell ref="D21:BC21"/>
    <mergeCell ref="D22:BC22"/>
    <mergeCell ref="D33:BC33"/>
    <mergeCell ref="D38:BC38"/>
    <mergeCell ref="D35:BC35"/>
    <mergeCell ref="C190:BC190"/>
    <mergeCell ref="B8:BC8"/>
    <mergeCell ref="D13:BC13"/>
    <mergeCell ref="A9:BC9"/>
    <mergeCell ref="D27:BC27"/>
    <mergeCell ref="D29:BC29"/>
    <mergeCell ref="D30:BC30"/>
    <mergeCell ref="D101:BC101"/>
    <mergeCell ref="D107:BC107"/>
    <mergeCell ref="D114:BC114"/>
    <mergeCell ref="D117:BC117"/>
    <mergeCell ref="D118:BC118"/>
    <mergeCell ref="D120:BC120"/>
    <mergeCell ref="D112:BC112"/>
    <mergeCell ref="D122:BC122"/>
    <mergeCell ref="D123:BC123"/>
    <mergeCell ref="D127:BC127"/>
    <mergeCell ref="D130:BC130"/>
    <mergeCell ref="D132:BC132"/>
    <mergeCell ref="D135:BC135"/>
    <mergeCell ref="D136:BC136"/>
    <mergeCell ref="D138:BC138"/>
    <mergeCell ref="D140:BC140"/>
    <mergeCell ref="D145:BC145"/>
    <mergeCell ref="D147:BC147"/>
    <mergeCell ref="D149:BC149"/>
    <mergeCell ref="D162:BC162"/>
    <mergeCell ref="D164:BC164"/>
    <mergeCell ref="D151:BC151"/>
    <mergeCell ref="D154:BC154"/>
    <mergeCell ref="D155:BC155"/>
    <mergeCell ref="D157:BC157"/>
    <mergeCell ref="D159:BC159"/>
    <mergeCell ref="D160:BC160"/>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9">
      <formula1>IF(E189="Select",-1,IF(E189="At Par",0,0))</formula1>
      <formula2>IF(E189="Select",-1,IF(E189="At Par",0,0.99))</formula2>
    </dataValidation>
    <dataValidation type="list" allowBlank="1" showErrorMessage="1" sqref="E18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9">
      <formula1>0</formula1>
      <formula2>IF(#REF!&lt;&gt;"Select",99.9,0)</formula2>
    </dataValidation>
    <dataValidation allowBlank="1" showInputMessage="1" showErrorMessage="1" promptTitle="Units" prompt="Please enter Units in text" sqref="D16:E16 D19:E20 D23:E23 D25:E26 D28:E28 D31:E31 D34:E34 D36:E37 D39:E39 D41:E41 D43:E45 D47:E47 D49:E49 D51:E51 D53:E53 D55:E55 D57:E57 D59:E59 D62:E62 D64:E64 D67:E67 D69:E69 D71:E72 D74:E75 D77:E77 D80:E81 D83:E83 D85:E85 D87:E87 D89:E91 D94:E94 D96:E97 D100:E100 D102:E102 D105:E105 D108:E108 D111:E111 D113:E113 D115:E116 D119:E119 D121:E121 D124:E126 D128:E129 D131:E131 D133:E134 D137:E137 D139:E139 D141:E144 D146:E146 D148:E148 D150:E150 D152:E153 D156:E156 D158:E158 D161:E161 D163:E163 D165:E187">
      <formula1>0</formula1>
      <formula2>0</formula2>
    </dataValidation>
    <dataValidation type="decimal" allowBlank="1" showInputMessage="1" showErrorMessage="1" promptTitle="Quantity" prompt="Please enter the Quantity for this item. " errorTitle="Invalid Entry" error="Only Numeric Values are allowed. " sqref="F16 F19:F20 F23 F25:F26 F28 F31 F34 F36:F37 F39 F41 F43:F45 F47 F49 F51 F53 F55 F57 F59 F62 F64 F67 F69 F71:F72 F74:F75 F77 F80:F81 F83 F85 F87 F89:F91 F94 F96:F97 F100 F102 F105 F108 F111 F113 F115:F116 F119 F121 F124:F126 F128:F129 F131 F133:F134 F137 F139 F141:F144 F146 F148 F150 F152:F153 F156 F158 F161 F163 F165:F187">
      <formula1>0</formula1>
      <formula2>999999999999999</formula2>
    </dataValidation>
    <dataValidation type="list" allowBlank="1" showErrorMessage="1" sqref="D13:D15 K16 D17:D18 K19:K20 D21:D22 K23 D24 K25:K26 D27 K28 D29:D30 K31 D32:D33 K34 D35 K36:K37 D38 K39 D40 K41 D42 K43:K45 D46 K47 D48 K49 D50 K51 D52 K53 D54 K55 D56 K57 D58 K59 D60:D61 K62 D63 K64 D65:D66 K67 D68 K69 D70 K71:K72 D73 K74:K75 D76 K77 D78:D79 K80:K81 D82 K83 D84 K85 D86 K87 D88 K89:K91 D92:D93 K94 D95 K96:K97 D98:D99 K100 D101 K102 D103:D104 K105 D106:D107 K108 D109:D110 K111 D112 K113 D114 K115:K116 D117:D118 K119 D120 K121 D122:D123 K124:K126 D127 K128:K129 D130 K131 D132 K133:K134 D135:D136 K137 D138 K139 D140 K141:K144 D145 K146 D147 K148">
      <formula1>"Partial Conversion,Full Conversion"</formula1>
      <formula2>0</formula2>
    </dataValidation>
    <dataValidation type="list" allowBlank="1" showErrorMessage="1" sqref="D149 K150 D151 K152:K153 D154:D155 K156 D157 K158 D159:D160 K161 D162 K163 K165:K187 D16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6:H16 G19:H20 G23:H23 G25:H26 G28:H28 G31:H31 G34:H34 G36:H37 G39:H39 G41:H41 G43:H45 G47:H47 G49:H49 G51:H51 G53:H53 G55:H55 G57:H57 G59:H59 G62:H62 G64:H64 G67:H67 G69:H69 G71:H72 G74:H75 G77:H77 G80:H81 G83:H83 G85:H85 G87:H87 G89:H91 G94:H94 G96:H97 G100:H100 G102:H102 G105:H105 G108:H108 G111:H111 G113:H113 G115:H116 G119:H119 G121:H121 G124:H126 G128:H129 G131:H131 G133:H134 G137:H137 G139:H139 G141:H144 G146:H146 G148:H148 G150:H150 G152:H153 G156:H156 G158:H158 G161:H161 G163:H163 G165:H187">
      <formula1>0</formula1>
      <formula2>999999999999999</formula2>
    </dataValidation>
    <dataValidation allowBlank="1" showInputMessage="1" showErrorMessage="1" promptTitle="Addition / Deduction" prompt="Please Choose the correct One" sqref="J16 J19:J20 J23 J25:J26 J28 J31 J34 J36:J37 J39 J41 J43:J45 J47 J49 J51 J53 J55 J57 J59 J62 J64 J67 J69 J71:J72 J74:J75 J77 J80:J81 J83 J85 J87 J89:J91 J94 J96:J97 J100 J102 J105 J108 J111 J113 J115:J116 J119 J121 J124:J126 J128:J129 J131 J133:J134 J137 J139 J141:J144 J146 J148 J150 J152:J153 J156 J158 J161 J163 J165:J187">
      <formula1>0</formula1>
      <formula2>0</formula2>
    </dataValidation>
    <dataValidation type="list" showErrorMessage="1" sqref="I16 I19:I20 I23 I25:I26 I28 I31 I34 I36:I37 I39 I41 I43:I45 I47 I49 I51 I53 I55 I57 I59 I62 I64 I67 I69 I71:I72 I74:I75 I77 I80:I81 I83 I85 I87 I89:I91 I94 I96:I97 I100 I102 I105 I108 I111 I113 I115:I116 I119 I121 I124:I126 I128:I129 I131 I133:I134 I137 I139 I141:I144 I146 I148 I150 I152:I153 I156 I158 I161 I163 I165:I18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20 N23:O23 N25:O26 N28:O28 N31:O31 N34:O34 N36:O37 N39:O39 N41:O41 N43:O45 N47:O47 N49:O49 N51:O51 N53:O53 N55:O55 N57:O57 N59:O59 N62:O62 N64:O64 N67:O67 N69:O69 N71:O72 N74:O75 N77:O77 N80:O81 N83:O83 N85:O85 N87:O87 N89:O91 N94:O94 N96:O97 N100:O100 N102:O102 N105:O105 N108:O108 N111:O111 N113:O113 N115:O116 N119:O119 N121:O121 N124:O126 N128:O129 N131:O131 N133:O134 N137:O137 N139:O139 N141:O144 N146:O146 N148:O148 N150:O150 N152:O153 N156:O156 N158:O158 N161:O161 N163:O163 N165:O18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R20 R23 R25:R26 R28 R31 R34 R36:R37 R39 R41 R43:R45 R47 R49 R51 R53 R55 R57 R59 R62 R64 R67 R69 R71:R72 R74:R75 R77 R80:R81 R83 R85 R87 R89:R91 R94 R96:R97 R100 R102 R105 R108 R111 R113 R115:R116 R119 R121 R124:R126 R128:R129 R131 R133:R134 R137 R139 R141:R144 R146 R148 R150 R152:R153 R156 R158 R161 R163 R165:R18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Q20 Q23 Q25:Q26 Q28 Q31 Q34 Q36:Q37 Q39 Q41 Q43:Q45 Q47 Q49 Q51 Q53 Q55 Q57 Q59 Q62 Q64 Q67 Q69 Q71:Q72 Q74:Q75 Q77 Q80:Q81 Q83 Q85 Q87 Q89:Q91 Q94 Q96:Q97 Q100 Q102 Q105 Q108 Q111 Q113 Q115:Q116 Q119 Q121 Q124:Q126 Q128:Q129 Q131 Q133:Q134 Q137 Q139 Q141:Q144 Q146 Q148 Q150 Q152:Q153 Q156 Q158 Q161 Q163 Q165:Q18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M20 M23 M25:M26 M28 M31 M34 M36:M37 M39 M41 M43:M45 M47 M49 M51 M53 M55 M57 M59 M62 M64 M67 M69 M71:M72 M74:M75 M77 M80:M81 M83 M85 M87 M89:M91 M94 M96:M97 M100 M102 M105 M108 M111 M113 M115:M116 M119 M121 M124:M126 M128:M129 M131 M133:M134 M137 M139 M141:M144 M146 M148 M150 M152:M153 M156 M158 M161 M163 M165:M187">
      <formula1>0</formula1>
      <formula2>999999999999999</formula2>
    </dataValidation>
    <dataValidation type="list" allowBlank="1" showInputMessage="1" showErrorMessage="1" sqref="L180 L181 L182 L183 L184 L18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7 L18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87">
      <formula1>0</formula1>
      <formula2>0</formula2>
    </dataValidation>
    <dataValidation type="decimal" allowBlank="1" showErrorMessage="1" errorTitle="Invalid Entry" error="Only Numeric Values are allowed. " sqref="A13:A187">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41</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2020-01-22T07:37:01Z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