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<sst xmlns="http://schemas.openxmlformats.org/spreadsheetml/2006/main" count="134" uniqueCount="65">
  <si>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</si>
  <si>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</si>
  <si>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</si>
  <si>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</si>
  <si>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</si>
  <si>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</si>
  <si>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</si>
  <si>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</si>
  <si>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</si>
  <si>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</si>
  <si>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</si>
  <si>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</si>
  <si>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</si>
  <si>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</si>
  <si>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</si>
  <si>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</si>
  <si>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</si>
  <si>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</si>
  <si>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</si>
  <si>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</si>
  <si>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</si>
  <si>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</si>
  <si>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</si>
  <si>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</si>
  <si>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</si>
  <si>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</si>
  <si>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</si>
  <si>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</si>
  <si>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</si>
  <si>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</si>
  <si>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</si>
  <si>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</si>
  <si>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</si>
  <si>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</si>
  <si>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</si>
  <si>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</si>
  <si>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</si>
  <si>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</si>
  <si>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</si>
  <si>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</si>
  <si>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</si>
  <si>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</si>
  <si>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</si>
  <si>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</si>
  <si>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</si>
  <si>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</si>
  <si>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</si>
  <si>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</si>
  <si>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</si>
  <si>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</si>
  <si>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</si>
  <si>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</si>
  <si>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</si>
  <si>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</si>
  <si>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Comprehensive annual maintenance contract for tower/cassette type air-conditioners in and around academic area</t>
  </si>
  <si>
    <t>Tender Inviting Authority: Executive Engineer  (AC) IWD IIT Kanpur</t>
  </si>
  <si>
    <t>titem4</t>
  </si>
  <si>
    <t>Item4</t>
  </si>
  <si>
    <t>Item5</t>
  </si>
  <si>
    <t>Comprehensive AMC of tower/cassette type split AC unit 3.0 TR capacity three phase unit with compressor and spare parts etc.</t>
  </si>
  <si>
    <t>Comprehensive AMC of tower/cassette type split AC unit 3.5 TR capacity three phase unit with compressor and spare parts etc.</t>
  </si>
  <si>
    <t>Comprehensive AMC of tower/cassette type split AC unit 4.0/4.5 TR capacity three phase unit with compressor and spare parts etc.</t>
  </si>
  <si>
    <t>Three service in a year including 2 nos, dry and 1 no. wet service.</t>
  </si>
  <si>
    <t>Replacement of all defective parts  including  condensers, cooling coil, filters, circuit plate, PCBs, remote control, fan motor, fan blade, contactor relays, capacitors i/c gas charging of unit after leak testing &amp; evacuation as and when required during AMC with compressor of similar specification &amp; capaity.</t>
  </si>
  <si>
    <t>Contract No:  63/AC/2020/485 dt 11.03.2020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</si>
</sst>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73" zoomScaleNormal="73" zoomScalePageLayoutView="0" workbookViewId="0" topLeftCell="A1">
      <selection activeCell="M15" sqref="M15"/>
    </sheetView>
  </sheetViews>
  <sheetFormatPr defaultColWidth="9.140625" defaultRowHeight="15"/>
  <cols>
    <col min="1" max="1" width="15.421875" style="59" customWidth="1"/>
    <col min="2" max="2" width="47.8515625" style="59" customWidth="1"/>
    <col min="3" max="3" width="15.00390625" style="59" hidden="1" customWidth="1"/>
    <col min="4" max="4" width="14.57421875" style="59" customWidth="1"/>
    <col min="5" max="5" width="11.28125" style="59"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55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0.75" customHeight="1">
      <c r="A5" s="77" t="s">
        <v>54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64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50</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53</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60.75" customHeight="1">
      <c r="A13" s="19">
        <v>1</v>
      </c>
      <c r="B13" s="32" t="s">
        <v>59</v>
      </c>
      <c r="C13" s="20" t="s">
        <v>40</v>
      </c>
      <c r="D13" s="83">
        <v>44</v>
      </c>
      <c r="E13" s="84" t="s">
        <v>36</v>
      </c>
      <c r="F13" s="69">
        <v>100</v>
      </c>
      <c r="G13" s="35"/>
      <c r="H13" s="23"/>
      <c r="I13" s="21" t="s">
        <v>37</v>
      </c>
      <c r="J13" s="24">
        <f>IF(I13="Less(-)",-1,1)</f>
        <v>1</v>
      </c>
      <c r="K13" s="25" t="s">
        <v>47</v>
      </c>
      <c r="L13" s="25" t="s">
        <v>7</v>
      </c>
      <c r="M13" s="68"/>
      <c r="N13" s="36"/>
      <c r="O13" s="36"/>
      <c r="P13" s="37"/>
      <c r="Q13" s="36"/>
      <c r="R13" s="36"/>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6">
        <f>total_amount_ba($B$2,$D$2,D13,F13,J13,K13,M13)</f>
        <v>0</v>
      </c>
      <c r="BB13" s="66">
        <f>BA13+SUM(N13:AZ13)</f>
        <v>0</v>
      </c>
      <c r="BC13" s="32" t="str">
        <f>SpellNumber(L13,BB13)</f>
        <v>INR Zero Only</v>
      </c>
      <c r="IE13" s="34">
        <v>1.01</v>
      </c>
      <c r="IF13" s="34" t="s">
        <v>38</v>
      </c>
      <c r="IG13" s="34" t="s">
        <v>35</v>
      </c>
      <c r="IH13" s="34">
        <v>123.223</v>
      </c>
      <c r="II13" s="34" t="s">
        <v>36</v>
      </c>
    </row>
    <row r="14" spans="1:243" s="33" customFormat="1" ht="76.5" customHeight="1">
      <c r="A14" s="19">
        <v>2</v>
      </c>
      <c r="B14" s="32" t="s">
        <v>60</v>
      </c>
      <c r="C14" s="20" t="s">
        <v>41</v>
      </c>
      <c r="D14" s="83">
        <v>50</v>
      </c>
      <c r="E14" s="84" t="s">
        <v>36</v>
      </c>
      <c r="F14" s="69">
        <v>100</v>
      </c>
      <c r="G14" s="35"/>
      <c r="H14" s="35"/>
      <c r="I14" s="21" t="s">
        <v>37</v>
      </c>
      <c r="J14" s="24">
        <f>IF(I14="Less(-)",-1,1)</f>
        <v>1</v>
      </c>
      <c r="K14" s="25" t="s">
        <v>47</v>
      </c>
      <c r="L14" s="25" t="s">
        <v>7</v>
      </c>
      <c r="M14" s="68"/>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6">
        <f>total_amount_ba($B$2,$D$2,D14,F14,J14,K14,M14)</f>
        <v>0</v>
      </c>
      <c r="BB14" s="66">
        <f>BA14+SUM(N14:AZ14)</f>
        <v>0</v>
      </c>
      <c r="BC14" s="32" t="str">
        <f>SpellNumber(L14,BB14)</f>
        <v>INR Zero Only</v>
      </c>
      <c r="IE14" s="34">
        <v>1.02</v>
      </c>
      <c r="IF14" s="34" t="s">
        <v>39</v>
      </c>
      <c r="IG14" s="34" t="s">
        <v>40</v>
      </c>
      <c r="IH14" s="34">
        <v>213</v>
      </c>
      <c r="II14" s="34" t="s">
        <v>36</v>
      </c>
    </row>
    <row r="15" spans="1:243" s="33" customFormat="1" ht="80.25" customHeight="1">
      <c r="A15" s="19">
        <v>3</v>
      </c>
      <c r="B15" s="32" t="s">
        <v>61</v>
      </c>
      <c r="C15" s="20" t="s">
        <v>56</v>
      </c>
      <c r="D15" s="83">
        <v>37</v>
      </c>
      <c r="E15" s="84" t="s">
        <v>36</v>
      </c>
      <c r="F15" s="69">
        <v>10</v>
      </c>
      <c r="G15" s="35"/>
      <c r="H15" s="35"/>
      <c r="I15" s="21" t="s">
        <v>37</v>
      </c>
      <c r="J15" s="24">
        <f>IF(I15="Less(-)",-1,1)</f>
        <v>1</v>
      </c>
      <c r="K15" s="25" t="s">
        <v>47</v>
      </c>
      <c r="L15" s="25" t="s">
        <v>7</v>
      </c>
      <c r="M15" s="68"/>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6">
        <f>total_amount_ba($B$2,$D$2,D15,F15,J15,K15,M15)</f>
        <v>0</v>
      </c>
      <c r="BB15" s="66">
        <f>BA15+SUM(N15:AZ15)</f>
        <v>0</v>
      </c>
      <c r="BC15" s="32" t="str">
        <f>SpellNumber(L15,BB15)</f>
        <v>INR Zero Only</v>
      </c>
      <c r="IE15" s="34">
        <v>2</v>
      </c>
      <c r="IF15" s="34" t="s">
        <v>34</v>
      </c>
      <c r="IG15" s="34" t="s">
        <v>41</v>
      </c>
      <c r="IH15" s="34">
        <v>10</v>
      </c>
      <c r="II15" s="34" t="s">
        <v>36</v>
      </c>
    </row>
    <row r="16" spans="1:243" s="33" customFormat="1" ht="72" customHeight="1">
      <c r="A16" s="19">
        <v>4</v>
      </c>
      <c r="B16" s="32" t="s">
        <v>62</v>
      </c>
      <c r="C16" s="20" t="s">
        <v>57</v>
      </c>
      <c r="D16" s="21"/>
      <c r="E16" s="22"/>
      <c r="F16" s="21"/>
      <c r="G16" s="23"/>
      <c r="H16" s="23"/>
      <c r="I16" s="21"/>
      <c r="J16" s="24"/>
      <c r="K16" s="25"/>
      <c r="L16" s="25"/>
      <c r="M16" s="26"/>
      <c r="N16" s="27"/>
      <c r="O16" s="27"/>
      <c r="P16" s="28"/>
      <c r="Q16" s="27"/>
      <c r="R16" s="27"/>
      <c r="S16" s="29"/>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30"/>
      <c r="BB16" s="31"/>
      <c r="BC16" s="32"/>
      <c r="IE16" s="34">
        <v>3</v>
      </c>
      <c r="IF16" s="34" t="s">
        <v>42</v>
      </c>
      <c r="IG16" s="34" t="s">
        <v>43</v>
      </c>
      <c r="IH16" s="34">
        <v>10</v>
      </c>
      <c r="II16" s="34" t="s">
        <v>36</v>
      </c>
    </row>
    <row r="17" spans="1:243" s="33" customFormat="1" ht="150" customHeight="1">
      <c r="A17" s="19">
        <v>5</v>
      </c>
      <c r="B17" s="40" t="s">
        <v>63</v>
      </c>
      <c r="C17" s="20" t="s">
        <v>58</v>
      </c>
      <c r="D17" s="21"/>
      <c r="E17" s="22"/>
      <c r="F17" s="21"/>
      <c r="G17" s="23"/>
      <c r="H17" s="23"/>
      <c r="I17" s="21"/>
      <c r="J17" s="24"/>
      <c r="K17" s="25"/>
      <c r="L17" s="25"/>
      <c r="M17" s="26"/>
      <c r="N17" s="27"/>
      <c r="O17" s="27"/>
      <c r="P17" s="28"/>
      <c r="Q17" s="27"/>
      <c r="R17" s="27"/>
      <c r="S17" s="29"/>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30"/>
      <c r="BB17" s="31"/>
      <c r="BC17" s="32"/>
      <c r="IE17" s="34">
        <v>1.01</v>
      </c>
      <c r="IF17" s="34" t="s">
        <v>38</v>
      </c>
      <c r="IG17" s="34" t="s">
        <v>35</v>
      </c>
      <c r="IH17" s="34">
        <v>123.223</v>
      </c>
      <c r="II17" s="34" t="s">
        <v>36</v>
      </c>
    </row>
    <row r="18" spans="1:243" s="33" customFormat="1" ht="33" customHeight="1">
      <c r="A18" s="41" t="s">
        <v>45</v>
      </c>
      <c r="B18" s="42"/>
      <c r="C18" s="43"/>
      <c r="D18" s="44"/>
      <c r="E18" s="44"/>
      <c r="F18" s="44"/>
      <c r="G18" s="44"/>
      <c r="H18" s="45"/>
      <c r="I18" s="45"/>
      <c r="J18" s="45"/>
      <c r="K18" s="45"/>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67">
        <f>SUM(BA13:BA17)</f>
        <v>0</v>
      </c>
      <c r="BB18" s="67">
        <f>SUM(BB13:BB17)</f>
        <v>0</v>
      </c>
      <c r="BC18" s="32" t="str">
        <f>SpellNumber($E$2,BB18)</f>
        <v>INR Zero Only</v>
      </c>
      <c r="IE18" s="34">
        <v>4</v>
      </c>
      <c r="IF18" s="34" t="s">
        <v>39</v>
      </c>
      <c r="IG18" s="34" t="s">
        <v>44</v>
      </c>
      <c r="IH18" s="34">
        <v>10</v>
      </c>
      <c r="II18" s="34" t="s">
        <v>36</v>
      </c>
    </row>
    <row r="19" spans="1:243" s="57" customFormat="1" ht="39" customHeight="1" hidden="1">
      <c r="A19" s="42" t="s">
        <v>49</v>
      </c>
      <c r="B19" s="48"/>
      <c r="C19" s="49"/>
      <c r="D19" s="50"/>
      <c r="E19" s="51" t="s">
        <v>46</v>
      </c>
      <c r="F19" s="64"/>
      <c r="G19" s="52"/>
      <c r="H19" s="53"/>
      <c r="I19" s="53"/>
      <c r="J19" s="53"/>
      <c r="K19" s="54"/>
      <c r="L19" s="55"/>
      <c r="M19" s="56"/>
      <c r="O19" s="33"/>
      <c r="P19" s="33"/>
      <c r="Q19" s="33"/>
      <c r="R19" s="33"/>
      <c r="S19" s="33"/>
      <c r="BA19" s="62">
        <f>IF(ISBLANK(F19),0,IF(E19="Excess (+)",ROUND(BA18+(BA18*F19),2),IF(E19="Less (-)",ROUND(BA18+(BA18*F19*(-1)),2),0)))</f>
        <v>0</v>
      </c>
      <c r="BB19" s="63">
        <f>ROUND(BA19,0)</f>
        <v>0</v>
      </c>
      <c r="BC19" s="32" t="str">
        <f>SpellNumber(L19,BB19)</f>
        <v> Zero Only</v>
      </c>
      <c r="IE19" s="58"/>
      <c r="IF19" s="58"/>
      <c r="IG19" s="58"/>
      <c r="IH19" s="58"/>
      <c r="II19" s="58"/>
    </row>
    <row r="20" spans="1:243" s="57" customFormat="1" ht="51" customHeight="1">
      <c r="A20" s="41" t="s">
        <v>48</v>
      </c>
      <c r="B20" s="41"/>
      <c r="C20" s="73" t="str">
        <f>SpellNumber($E$2,BB18)</f>
        <v>INR Zero Only</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E20" s="58"/>
      <c r="IF20" s="58"/>
      <c r="IG20" s="58"/>
      <c r="IH20" s="58"/>
      <c r="II20" s="58"/>
    </row>
    <row r="21" spans="3:243" s="14" customFormat="1" ht="15">
      <c r="C21" s="59"/>
      <c r="D21" s="59"/>
      <c r="E21" s="59"/>
      <c r="F21" s="59"/>
      <c r="G21" s="59"/>
      <c r="H21" s="59"/>
      <c r="I21" s="59"/>
      <c r="J21" s="59"/>
      <c r="K21" s="59"/>
      <c r="L21" s="59"/>
      <c r="M21" s="59"/>
      <c r="O21" s="59"/>
      <c r="BA21" s="59"/>
      <c r="BC21" s="59"/>
      <c r="IE21" s="15"/>
      <c r="IF21" s="15"/>
      <c r="IG21" s="15"/>
      <c r="IH21" s="15"/>
      <c r="II21" s="15"/>
    </row>
  </sheetData>
  <sheetProtection password="EEC8" sheet="1" selectLockedCells="1"/>
  <mergeCells count="8">
    <mergeCell ref="A9:BC9"/>
    <mergeCell ref="C20:BC20"/>
    <mergeCell ref="A1:L1"/>
    <mergeCell ref="A4:BC4"/>
    <mergeCell ref="A5:BC5"/>
    <mergeCell ref="A6:BC6"/>
    <mergeCell ref="A7:BC7"/>
    <mergeCell ref="B8:BC8"/>
  </mergeCells>
  <dataValidations count="22">
    <dataValidation type="list" allowBlank="1" showInputMessage="1" showErrorMessage="1" sqref="L13 L14 L15 L16 L17">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allowBlank="1" showInputMessage="1" showErrorMessage="1" promptTitle="Item Description" prompt="Please enter Item Description in text" sqref="B16:B17"/>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K13:K17">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2020-03-11T12:21:44Z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