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'BoQ1'!$A$11:$BC$203</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'BoQ1'!$A$1:$BC$203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<sst xmlns="http://schemas.openxmlformats.org/spreadsheetml/2006/main" count="1367" uniqueCount="423">
  <si>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</si>
  <si>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</si>
  <si>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</si>
  <si>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</si>
  <si>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</si>
  <si>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</si>
  <si>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</si>
  <si>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</si>
  <si>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</si>
  <si>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</si>
  <si>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</si>
  <si>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</si>
  <si>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</si>
  <si>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</si>
  <si>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</si>
  <si>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</si>
  <si>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</si>
  <si>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</si>
  <si>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</si>
  <si>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</si>
  <si>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</si>
  <si>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</si>
  <si>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</si>
  <si>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</si>
  <si>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</si>
  <si>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</si>
  <si>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</si>
  <si>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</si>
  <si>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</si>
  <si>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</si>
  <si>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</si>
  <si>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</si>
  <si>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</si>
  <si>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</si>
  <si>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</si>
  <si>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</si>
  <si>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</si>
  <si>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</si>
  <si>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</si>
  <si>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</si>
  <si>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</si>
  <si>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</si>
  <si>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</si>
  <si>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</si>
  <si>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</si>
  <si>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</si>
  <si>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</si>
  <si>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</si>
  <si>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</si>
  <si>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</si>
  <si>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</si>
  <si>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</si>
  <si>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</si>
  <si>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</si>
  <si>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</si>
  <si>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</si>
  <si>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</si>
  <si>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</si>
  <si>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</si>
  <si>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</si>
  <si>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</si>
  <si>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</si>
  <si>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</si>
  <si>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</si>
  <si>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</si>
  <si>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</si>
  <si>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</si>
  <si>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</si>
  <si>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</si>
  <si>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</si>
  <si>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</si>
  <si>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</si>
  <si>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</si>
  <si>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metre</t>
  </si>
  <si>
    <t>Tender Inviting Authority: Superintending Engineer, IWD, IIT, Kanpur</t>
  </si>
  <si>
    <t>6 mm cement plaster of mix :</t>
  </si>
  <si>
    <t>1:3 (1 cement : 3 fine sand)</t>
  </si>
  <si>
    <t>Painting with synthetic enamel paint of approved brand and manufacture to give an even shade :</t>
  </si>
  <si>
    <t>Two or more coats on new work</t>
  </si>
  <si>
    <t>Shelves (Cast in situ)</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</si>
  <si>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</si>
  <si>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</si>
  <si>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Area of slab over 0.50 sqm</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</si>
  <si>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</si>
  <si>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</si>
  <si>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</si>
  <si>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</si>
  <si>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</si>
  <si>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</si>
  <si>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</si>
  <si>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</si>
  <si>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</si>
  <si>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</si>
  <si>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</si>
  <si>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</si>
  <si>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</si>
  <si>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</si>
  <si>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</si>
  <si>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Float glass panes of nominal thickness 4 mm (weight not less than 10kg/sqm)</t>
  </si>
  <si>
    <t>Dismantling doors, windows and clerestory windows (steel or wood) shutter including chowkhats, architrave, holdfasts etc. complete and stacking within 50 metres lead :</t>
  </si>
  <si>
    <t>SANITARY INSTALLATIONS</t>
  </si>
  <si>
    <t>Providing and fixing 600x450 mm beveled edge mirror of superior glass (of approved quality) complete with 6 mm thick hard board ground fixed to wooden cleats with C.P. brass screws and washers complete.</t>
  </si>
  <si>
    <t>WATER SUPPLY</t>
  </si>
  <si>
    <t>20 mm nominal bore</t>
  </si>
  <si>
    <t>15 mm nominal bore</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</si>
  <si>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</si>
  <si>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</si>
  <si>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</si>
  <si>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</si>
  <si>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</si>
  <si>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</si>
  <si>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</si>
  <si>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</si>
  <si>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</si>
  <si>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</si>
  <si>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</si>
  <si>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</si>
  <si>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</si>
  <si>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</si>
  <si>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</si>
  <si>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</si>
  <si>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</si>
  <si>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</si>
  <si>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</si>
  <si>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</si>
  <si>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</si>
  <si>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</si>
  <si>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</si>
  <si>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</si>
  <si>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</si>
  <si>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</si>
  <si>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</si>
  <si>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</si>
  <si>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</si>
  <si>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</si>
  <si>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</si>
  <si>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</si>
  <si>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</si>
  <si>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</si>
  <si>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</si>
  <si>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</si>
  <si>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</si>
  <si>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</si>
  <si>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</si>
  <si>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</si>
  <si>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</si>
  <si>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</si>
  <si>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</si>
  <si>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</si>
  <si>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</si>
  <si>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</si>
  <si>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</si>
  <si>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</si>
  <si>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</si>
  <si>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</si>
  <si>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</si>
  <si>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</si>
  <si>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</si>
  <si>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</si>
  <si>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</si>
  <si>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</si>
  <si>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</si>
  <si>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</si>
  <si>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</si>
  <si>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</si>
  <si>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</si>
  <si>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</si>
  <si>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</si>
  <si>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</si>
  <si>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</si>
  <si>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</si>
  <si>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</si>
  <si>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</si>
  <si>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</si>
  <si>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</si>
  <si>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</si>
  <si>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</si>
  <si>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</si>
  <si>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</si>
  <si>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</si>
  <si>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By Mechanical Transport including loading,unloading and stacking</t>
  </si>
  <si>
    <t>Lime, moorum, building rubbish Lead - 2 km</t>
  </si>
  <si>
    <t>Providing and laying in position cement concrete of specified grade excluding the cost of centering and shuttering - All work up to plinth level :</t>
  </si>
  <si>
    <t>Brick work with common burnt clay F.P.S. (non modular) bricks of class designation 7.5 in superstructure above plinth level up to floor V level in all shapes and sizes in :</t>
  </si>
  <si>
    <t>Cement mortar 1:6 (1 cement : 6 coarse sand)</t>
  </si>
  <si>
    <t>Providing and fixing ISI marked oxidised M.S. tower bolt black finish, (Barrel type) with necessary screws etc. complete :</t>
  </si>
  <si>
    <t>100x10 mm</t>
  </si>
  <si>
    <t>Providing and fixing ISI marked oxidised M.S. handles conforming to IS:4992 with necessary screws etc. complete :</t>
  </si>
  <si>
    <t>100 mm</t>
  </si>
  <si>
    <t>STEEL WORK</t>
  </si>
  <si>
    <t>FLOORING</t>
  </si>
  <si>
    <t>15 mm cement plaster on rough side of single or half brick wall of mix:</t>
  </si>
  <si>
    <t>1:6 (1 cement: 6 coarse sand)</t>
  </si>
  <si>
    <t>15 mm cement plaster on rough side of single or half brick wall finished with a floating coat of neat cement of mix :</t>
  </si>
  <si>
    <t>1:4 (1 cement: 4 fine sand)</t>
  </si>
  <si>
    <t>Removing white or colour wash by scrapping and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</si>
  <si>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</si>
  <si>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</si>
  <si>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</si>
  <si>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Of area 3 sq. metres and below</t>
  </si>
  <si>
    <t>Dismantling old plaster or skirting raking out joints and cleaning the surface for plaster including disposal of rubbish to the dumping ground within 50 metres lead.</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</si>
  <si>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</si>
  <si>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</si>
  <si>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</si>
  <si>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</si>
  <si>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</si>
  <si>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</si>
  <si>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</si>
  <si>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Flat back wash basin of size 550x400 mm</t>
  </si>
  <si>
    <t>Providing and fixing soil, waste and vent pipes :</t>
  </si>
  <si>
    <t>100 mm dia</t>
  </si>
  <si>
    <t>Centrifugally cast (spun) iron socket &amp; spigot (S&amp;S) pipe as per IS: 3989</t>
  </si>
  <si>
    <t>75 mm diameter :</t>
  </si>
  <si>
    <t>Centrifugally cast (spun) iron socketed pipe as per IS: 3989</t>
  </si>
  <si>
    <t>Providing and fixing plain bend of required degree.</t>
  </si>
  <si>
    <t>Sand cast iron S&amp;S as per IS : 3989</t>
  </si>
  <si>
    <t>Providing and fixing single equal plain junction of required degree with access door, insertion rubber washer 3 mm thick, bolts and nuts complete.</t>
  </si>
  <si>
    <t>100x100x100 mm</t>
  </si>
  <si>
    <t>Sand cast iron S&amp;S as per IS - 3989</t>
  </si>
  <si>
    <t>Providing and fixing terminal guard :</t>
  </si>
  <si>
    <t>Providing and fixing collar :</t>
  </si>
  <si>
    <t>Providing lead caulked joints to sand cast iron/centrifugally cast (spun) iron pipes and fittings of diameter :</t>
  </si>
  <si>
    <t>75 mm</t>
  </si>
  <si>
    <t>Providing and fixing M.S. stays and clamps for sand cast iron/ centrifugally cast (spun) iron pipes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</si>
  <si>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</si>
  <si>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</si>
  <si>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</si>
  <si>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100 mm inlet and 75 mm outlet</t>
  </si>
  <si>
    <t>32 mm dia nominal bore</t>
  </si>
  <si>
    <t>Providing and fixing uplasticised PVC connection pipe with brass unions :</t>
  </si>
  <si>
    <t>45 cm length</t>
  </si>
  <si>
    <t>Providing and fixing C.P. brass bib cock of approved quality conforming to IS:8931 :</t>
  </si>
  <si>
    <t>Cutting holes up to 30x30 cm in walls including making good the same:</t>
  </si>
  <si>
    <t>With common burnt clay F.P.S. (non modular) bricks</t>
  </si>
  <si>
    <t>WATER PROOFING</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</si>
  <si>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</si>
  <si>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Providind and fixing C.P. hand spray (heath faucet) with push button control and flexible hose connection with C.P hook of L&amp;K make or approved equivalent complete in all respects.
</t>
  </si>
  <si>
    <t>Cum</t>
  </si>
  <si>
    <t>Each</t>
  </si>
  <si>
    <t>Carriage of Materials</t>
  </si>
  <si>
    <t>CEMENT CONCRETE (CAST IN SITU)</t>
  </si>
  <si>
    <t>1:2:4 (1 cement : 2 coarse sand (zone-III) derived from natural sources : 4 graded stone aggregate 20 mm nominal size derived from natural sources)</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</si>
  <si>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</si>
  <si>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</si>
  <si>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Half brick masonry with common burnt clay F.P.S. (non modular) bricks of class designation 7.5 in foundations and plinth in :</t>
  </si>
  <si>
    <t>cement mortar 1:4 (1 cement : 4 coarse sand)</t>
  </si>
  <si>
    <t>Brick edging 7cm wide 11.4 cm deep to plinth protection with common burnt clay F.P.S. (non modular) bricks of class designation 7.5 including grouting with cement mortar 1:4 (1 cement : 4 fine sand).</t>
  </si>
  <si>
    <t>Granite stone slab colour black, Cherry/Ruby red</t>
  </si>
  <si>
    <t>WOOD AND P. V. C. WORK</t>
  </si>
  <si>
    <t>Providing and fixing ISI marked oxidised M.S. sliding door bolts with nuts and screws etc. complete :</t>
  </si>
  <si>
    <t>250x16 mm</t>
  </si>
  <si>
    <t>200x10 mm</t>
  </si>
  <si>
    <t>150x10 mm</t>
  </si>
  <si>
    <t>Providing and fixing fly proof stainless steel grade 304 wire gauge, to windows and clerestory windows using wire gauge with average width of aperture 1.4 mm in both directions with wire of dia. 0.50 mm all complete.</t>
  </si>
  <si>
    <t>With 2nd class teak wood beading 62X19 mm</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</si>
  <si>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</si>
  <si>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</si>
  <si>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</si>
  <si>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</si>
  <si>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</si>
  <si>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Providing and fixing 1st quality ceramic glazed floor tiles conforming to IS : 15622 (thickness to be specified by the manufacturer ) of approved make in all colours, shades except burgundy, bottle green, black of any size as approved by Engineer-in-Charge in skirting, risers of steps and dados over 12 mm thick bed of cement Mortar 1:3 (1 cement: 3 coarse sand) and jointing with grey cement slurry @ 3.3kg per sqm including pointing in white cement mixed with pigment of matching shade complete.</t>
  </si>
  <si>
    <t>Providing and laying Vitrified tiles in floor in different sizes (thickness to be specified by the manufacturer)  with water absorption less than 0.08% and conforming to IS:15622, of approved brand &amp; manufacturer, in all colours and shade, laid on 20 mm thick cement mortar 1:4 (1 cement: 4 coarse sand)  jointing with grey cement slurry @3.3 kg/sqm including grouting the  joints with white cement and matching pigments etc. The tiles must be cut with the zero chipping diamond cutter only .  Laying of tiles will be done with the notch trowel, plier, wedge, clips of required thickness, leveling system and rubber mallet for placing the tiles gently and easily.</t>
  </si>
  <si>
    <t>Double charge vitrified tile polished finish of size</t>
  </si>
  <si>
    <t>Size of Tile 600 x 600 mm</t>
  </si>
  <si>
    <t>Glazed Vitrified tiles Matt/Antiskid finish of size</t>
  </si>
  <si>
    <t>Size of Tile  600 x 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</si>
  <si>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</si>
  <si>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t>
  </si>
  <si>
    <t>12 mm cement plaster of mix :</t>
  </si>
  <si>
    <t>White washing with lime to give an even shade :</t>
  </si>
  <si>
    <t>Old work (two or more coats)</t>
  </si>
  <si>
    <t>Finishing walls with Premium Acrylic Smooth exterior paint with Silicone additives of required shade</t>
  </si>
  <si>
    <t>Old work (one or more coats applied @ 0.83 ltr/10 sqm).</t>
  </si>
  <si>
    <t>Renewing glass panes, with wooden fillets wherever necessary:</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</si>
  <si>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</si>
  <si>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</si>
  <si>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</si>
  <si>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</si>
  <si>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</si>
  <si>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Taking out doors, windows and clerestory window shutters (steel or wood) including stacking within 50 metres lead :</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</si>
  <si>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Internal work - Exposed on wall</t>
  </si>
  <si>
    <t>20 mm nominal dia Pipes</t>
  </si>
  <si>
    <t>Providing and fixing Chlorinated Polyvinyl Chloride (CPVC) pipes, having thermal stability for hot &amp; cold water supply, including all CPVC plain &amp; brass threaded fittings, i/c fixing the pipe with clamps at 1.00 m spacing. This includes jointing of pipes &amp; fittings with one step CPVC solvent cement and the cost of cutting chases and making good the same including testing of joints complete as per direction of Engineer in Charge. Concealed work, including cutting chases and making good the walls etc.</t>
  </si>
  <si>
    <t>Providing and fixing G.I. pipes complete with G.I. fittings including trenching and refilling etc.   External work</t>
  </si>
  <si>
    <t>Providing and fixing G.I. Union in G.I. pipe including cutting and threading the pipe and making long screws etc. complete (New work)  :</t>
  </si>
  <si>
    <t>Providing and fixing C.P. brass long nose bib cock of approved quality conforming to IS standards and weighing not less than 810 gms.</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</si>
  <si>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</si>
  <si>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</si>
  <si>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</si>
  <si>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</si>
  <si>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Making chases up to 7.5x7.5 cm in walls including making good and finishing with matching surface after housing G.I. pipe etc.</t>
  </si>
  <si>
    <t>DRAINAGE</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</si>
  <si>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</si>
  <si>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</si>
  <si>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</si>
  <si>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</si>
  <si>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</si>
  <si>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Powder coated aluminium (minimum thickness of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</si>
  <si>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</si>
  <si>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</si>
  <si>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MINOR CIVIL MAINTENANCE WORK</t>
  </si>
  <si>
    <t xml:space="preserve">"P/F C.P brass towel rod complete with two C.P.brass brackets fixed to wooden cleats with C.P. brass screws of approved quality size of 600 x 20 mm. 
</t>
  </si>
  <si>
    <t xml:space="preserve">"Providing and fixing C.P. grating with or without hole for waste pipe for floor/ nahani trap 100 mm dia. weight not less than 100 grams.
</t>
  </si>
  <si>
    <t xml:space="preserve">"Providing and fixing C.P flange for C.P bib cock/C.P angle stop cock.
</t>
  </si>
  <si>
    <t xml:space="preserve">"Providing and fixing C.P Brass shower rose 15 mm or 20 mm inlet with shower arm (a) 75 mm dia fancy type.
</t>
  </si>
  <si>
    <t xml:space="preserve">"""Providing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
</t>
  </si>
  <si>
    <t xml:space="preserve">Extra for providing and fixing of 8mm to 9mm thick ceramic glazed wall tiles instead of 5mm thick ceramic glazed wall tiles.
</t>
  </si>
  <si>
    <t xml:space="preserve">"Providing and fixing C.P waste 40 mm nominal bore for china sink or wash basin (L&amp;K) make.
</t>
  </si>
  <si>
    <t xml:space="preserve">"Providing and fixing C.P basin mixer of 15 mm nominal bore (L&amp;K) make for one piece only
"
</t>
  </si>
  <si>
    <t xml:space="preserve">"Providing and fixing 15 mm nominal bore C.P. swan neck pillar cock of L&amp;K or approved equivalent make.
"
</t>
  </si>
  <si>
    <t xml:space="preserve">"Providing and fixing aluminum door seal in door i/c necessary screw etc complete.
"
</t>
  </si>
  <si>
    <t xml:space="preserve">"Construction of Modular kitchen in Type - III houses.
1 Meta Drawer 1 each 470*500*86 mm
2 Perforated Cutlery 1 each 470*485*100 mm
3 Thali Basket 1 each 470*485*140 mm
4 Corner 1 each Blank
5 Drawer Basket 2 each 420*485*140 mm
6 Drawer Basket 2 each 420*485*140 mm
7 Rack 1 each 100*485*420 mm
8 Glass &amp; Plate Rack including Drip Tray 1 each 560*230*25/65 mm
9 Marble  12 each 
10 Wooden Partition 4 each 
11 Full extention ball bearing sliding telescopic 7 set 
12 Solid Shutters 6 sqm 
13 Glass Shutters 0.4 sqm 
14 Auto Closing Concealed Hinges  6  
15 Auto Closing Concealed Special Corner Hinges  2 each 
16 Handles 16 each 
17 Hardware (Screws counter sunk, Connect Fastners, Tags)   
18 Fixing &amp; Installation of the complete modular kitchen.   
"
</t>
  </si>
  <si>
    <t>Providing and fixing Single point locking handles "PULSE" (aluminium &amp; zamak) ( PL205H / Model) of LGF Sysmac ( I ) Pvt. Ltd. or equivalent make as approved powder coated to required colour or shade  including the cost of screw and other incidental charges complete as per manufacturers specification.</t>
  </si>
  <si>
    <t xml:space="preserve">"Providing and fixing C.P waste 32 mm nominal bore for china sink or wash basin (L&amp;K) make.
</t>
  </si>
  <si>
    <t>Metre</t>
  </si>
  <si>
    <t>One Job</t>
  </si>
  <si>
    <t>Name of Work:  Setting right of vacant house no 319.</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</si>
  <si>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</si>
  <si>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</si>
  <si>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</si>
  <si>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</si>
  <si>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</si>
  <si>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</si>
  <si>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</si>
  <si>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</si>
  <si>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</si>
  <si>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</si>
  <si>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</si>
  <si>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</si>
  <si>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</si>
  <si>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</si>
  <si>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</si>
  <si>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</si>
  <si>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</si>
  <si>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</si>
  <si>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</si>
  <si>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</si>
  <si>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</si>
  <si>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</si>
  <si>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</si>
  <si>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</si>
  <si>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</si>
  <si>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</si>
  <si>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</si>
  <si>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</si>
  <si>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</si>
  <si>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</si>
  <si>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</si>
  <si>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</si>
  <si>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</si>
  <si>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</si>
  <si>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</si>
  <si>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</si>
  <si>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</si>
  <si>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</si>
  <si>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</si>
  <si>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</si>
  <si>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</si>
  <si>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</si>
  <si>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</si>
  <si>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</si>
  <si>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</si>
  <si>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</si>
  <si>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</si>
  <si>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</si>
  <si>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</si>
  <si>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</si>
  <si>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</si>
  <si>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</si>
  <si>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</si>
  <si>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</si>
  <si>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</si>
  <si>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</si>
  <si>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</si>
  <si>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</si>
  <si>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</si>
  <si>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</si>
  <si>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</si>
  <si>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</si>
  <si>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</si>
  <si>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</si>
  <si>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</si>
  <si>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</si>
  <si>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</si>
  <si>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</si>
  <si>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</si>
  <si>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</si>
  <si>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</si>
  <si>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</si>
  <si>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</si>
  <si>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</si>
  <si>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</si>
  <si>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</si>
  <si>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</si>
  <si>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</si>
  <si>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</si>
  <si>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</si>
  <si>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</si>
  <si>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</si>
  <si>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</si>
  <si>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</si>
  <si>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</si>
  <si>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</si>
  <si>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</si>
  <si>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</si>
  <si>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</si>
  <si>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</si>
  <si>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</si>
  <si>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</si>
  <si>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</si>
  <si>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</si>
  <si>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</si>
  <si>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</si>
  <si>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</si>
  <si>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</si>
  <si>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</si>
  <si>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</si>
  <si>
    <t>item no.184</t>
  </si>
  <si>
    <t>item no.185</t>
  </si>
  <si>
    <t>item no.186</t>
  </si>
  <si>
    <t>item no.187</t>
  </si>
  <si>
    <t>item no.188</t>
  </si>
  <si>
    <t>Contract No:   14/C/D2/2022-23/02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</si>
</sst>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0" fillId="0" borderId="0" xfId="56" applyNumberFormat="1" applyFill="1" applyAlignment="1">
      <alignment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03"/>
  <sheetViews>
    <sheetView showGridLines="0" zoomScale="85" zoomScaleNormal="85" zoomScalePageLayoutView="0" workbookViewId="0" topLeftCell="A1">
      <selection activeCell="A189" sqref="A188:IV189"/>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6" t="str">
        <f>B2&amp;" BoQ"</f>
        <v>Percentage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7" t="s">
        <v>74</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38.25" customHeight="1">
      <c r="A5" s="77" t="s">
        <v>316</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75" customHeight="1">
      <c r="A6" s="77" t="s">
        <v>422</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8" t="s">
        <v>7</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58.5" customHeight="1">
      <c r="A8" s="11" t="s">
        <v>50</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71" t="s">
        <v>239</v>
      </c>
      <c r="C13" s="39" t="s">
        <v>55</v>
      </c>
      <c r="D13" s="80"/>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2"/>
      <c r="IA13" s="22">
        <v>1</v>
      </c>
      <c r="IB13" s="22" t="s">
        <v>239</v>
      </c>
      <c r="IC13" s="22" t="s">
        <v>55</v>
      </c>
      <c r="IE13" s="23"/>
      <c r="IF13" s="23" t="s">
        <v>34</v>
      </c>
      <c r="IG13" s="23" t="s">
        <v>35</v>
      </c>
      <c r="IH13" s="23">
        <v>10</v>
      </c>
      <c r="II13" s="23" t="s">
        <v>36</v>
      </c>
    </row>
    <row r="14" spans="1:243" s="22" customFormat="1" ht="28.5">
      <c r="A14" s="66">
        <v>1.01</v>
      </c>
      <c r="B14" s="71" t="s">
        <v>180</v>
      </c>
      <c r="C14" s="39" t="s">
        <v>56</v>
      </c>
      <c r="D14" s="80"/>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2"/>
      <c r="IA14" s="22">
        <v>1.01</v>
      </c>
      <c r="IB14" s="22" t="s">
        <v>180</v>
      </c>
      <c r="IC14" s="22" t="s">
        <v>56</v>
      </c>
      <c r="IE14" s="23"/>
      <c r="IF14" s="23" t="s">
        <v>40</v>
      </c>
      <c r="IG14" s="23" t="s">
        <v>35</v>
      </c>
      <c r="IH14" s="23">
        <v>123.223</v>
      </c>
      <c r="II14" s="23" t="s">
        <v>37</v>
      </c>
    </row>
    <row r="15" spans="1:243" s="22" customFormat="1" ht="28.5">
      <c r="A15" s="66">
        <v>1.02</v>
      </c>
      <c r="B15" s="67" t="s">
        <v>181</v>
      </c>
      <c r="C15" s="39" t="s">
        <v>57</v>
      </c>
      <c r="D15" s="68">
        <v>2.02</v>
      </c>
      <c r="E15" s="69" t="s">
        <v>64</v>
      </c>
      <c r="F15" s="70">
        <v>143.07</v>
      </c>
      <c r="G15" s="40"/>
      <c r="H15" s="24"/>
      <c r="I15" s="47" t="s">
        <v>38</v>
      </c>
      <c r="J15" s="48">
        <f aca="true" t="shared" si="0" ref="J15:J157">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9"/>
      <c r="BA15" s="42">
        <f aca="true" t="shared" si="1" ref="BA15:BA126">ROUND(total_amount_ba($B$2,$D$2,D15,F15,J15,K15,M15),0)</f>
        <v>289</v>
      </c>
      <c r="BB15" s="60">
        <f aca="true" t="shared" si="2" ref="BB15:BB78">BA15+SUM(N15:AZ15)</f>
        <v>289</v>
      </c>
      <c r="BC15" s="56" t="str">
        <f aca="true" t="shared" si="3" ref="BC15:BC78">SpellNumber(L15,BB15)</f>
        <v>INR  Two Hundred &amp; Eighty Nine  Only</v>
      </c>
      <c r="IA15" s="22">
        <v>1.02</v>
      </c>
      <c r="IB15" s="22" t="s">
        <v>181</v>
      </c>
      <c r="IC15" s="22" t="s">
        <v>57</v>
      </c>
      <c r="ID15" s="22">
        <v>2.02</v>
      </c>
      <c r="IE15" s="23" t="s">
        <v>64</v>
      </c>
      <c r="IF15" s="23" t="s">
        <v>41</v>
      </c>
      <c r="IG15" s="23" t="s">
        <v>42</v>
      </c>
      <c r="IH15" s="23">
        <v>213</v>
      </c>
      <c r="II15" s="23" t="s">
        <v>37</v>
      </c>
    </row>
    <row r="16" spans="1:243" s="22" customFormat="1" ht="15.75">
      <c r="A16" s="66">
        <v>2</v>
      </c>
      <c r="B16" s="67" t="s">
        <v>240</v>
      </c>
      <c r="C16" s="39" t="s">
        <v>106</v>
      </c>
      <c r="D16" s="80"/>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2"/>
      <c r="IA16" s="22">
        <v>2</v>
      </c>
      <c r="IB16" s="22" t="s">
        <v>240</v>
      </c>
      <c r="IC16" s="22" t="s">
        <v>106</v>
      </c>
      <c r="IE16" s="23"/>
      <c r="IF16" s="23"/>
      <c r="IG16" s="23"/>
      <c r="IH16" s="23"/>
      <c r="II16" s="23"/>
    </row>
    <row r="17" spans="1:243" s="22" customFormat="1" ht="71.25">
      <c r="A17" s="66">
        <v>2.01</v>
      </c>
      <c r="B17" s="67" t="s">
        <v>182</v>
      </c>
      <c r="C17" s="39" t="s">
        <v>58</v>
      </c>
      <c r="D17" s="80"/>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2"/>
      <c r="IA17" s="22">
        <v>2.01</v>
      </c>
      <c r="IB17" s="22" t="s">
        <v>182</v>
      </c>
      <c r="IC17" s="22" t="s">
        <v>58</v>
      </c>
      <c r="IE17" s="23"/>
      <c r="IF17" s="23"/>
      <c r="IG17" s="23"/>
      <c r="IH17" s="23"/>
      <c r="II17" s="23"/>
    </row>
    <row r="18" spans="1:243" s="22" customFormat="1" ht="71.25">
      <c r="A18" s="66">
        <v>2.02</v>
      </c>
      <c r="B18" s="67" t="s">
        <v>241</v>
      </c>
      <c r="C18" s="39" t="s">
        <v>107</v>
      </c>
      <c r="D18" s="68">
        <v>0.34</v>
      </c>
      <c r="E18" s="69" t="s">
        <v>64</v>
      </c>
      <c r="F18" s="70">
        <v>6457.82</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9"/>
      <c r="BA18" s="42">
        <f t="shared" si="1"/>
        <v>2196</v>
      </c>
      <c r="BB18" s="60">
        <f t="shared" si="2"/>
        <v>2196</v>
      </c>
      <c r="BC18" s="56" t="str">
        <f t="shared" si="3"/>
        <v>INR  Two Thousand One Hundred &amp; Ninety Six  Only</v>
      </c>
      <c r="IA18" s="22">
        <v>2.02</v>
      </c>
      <c r="IB18" s="22" t="s">
        <v>241</v>
      </c>
      <c r="IC18" s="22" t="s">
        <v>107</v>
      </c>
      <c r="ID18" s="22">
        <v>0.34</v>
      </c>
      <c r="IE18" s="23" t="s">
        <v>64</v>
      </c>
      <c r="IF18" s="23"/>
      <c r="IG18" s="23"/>
      <c r="IH18" s="23"/>
      <c r="II18" s="23"/>
    </row>
    <row r="19" spans="1:243" s="22" customFormat="1" ht="171">
      <c r="A19" s="66">
        <v>2.03</v>
      </c>
      <c r="B19" s="67" t="s">
        <v>242</v>
      </c>
      <c r="C19" s="39" t="s">
        <v>108</v>
      </c>
      <c r="D19" s="68">
        <v>0.85</v>
      </c>
      <c r="E19" s="69" t="s">
        <v>52</v>
      </c>
      <c r="F19" s="70">
        <v>597.67</v>
      </c>
      <c r="G19" s="40"/>
      <c r="H19" s="24"/>
      <c r="I19" s="47" t="s">
        <v>38</v>
      </c>
      <c r="J19" s="48">
        <f t="shared" si="0"/>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9"/>
      <c r="BA19" s="42">
        <f t="shared" si="1"/>
        <v>508</v>
      </c>
      <c r="BB19" s="60">
        <f t="shared" si="2"/>
        <v>508</v>
      </c>
      <c r="BC19" s="56" t="str">
        <f t="shared" si="3"/>
        <v>INR  Five Hundred &amp; Eight  Only</v>
      </c>
      <c r="IA19" s="22">
        <v>2.03</v>
      </c>
      <c r="IB19" s="22" t="s">
        <v>242</v>
      </c>
      <c r="IC19" s="22" t="s">
        <v>108</v>
      </c>
      <c r="ID19" s="22">
        <v>0.85</v>
      </c>
      <c r="IE19" s="23" t="s">
        <v>52</v>
      </c>
      <c r="IF19" s="23"/>
      <c r="IG19" s="23"/>
      <c r="IH19" s="23"/>
      <c r="II19" s="23"/>
    </row>
    <row r="20" spans="1:243" s="22" customFormat="1" ht="30.75" customHeight="1">
      <c r="A20" s="66">
        <v>3</v>
      </c>
      <c r="B20" s="67" t="s">
        <v>68</v>
      </c>
      <c r="C20" s="39" t="s">
        <v>59</v>
      </c>
      <c r="D20" s="80"/>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2"/>
      <c r="IA20" s="22">
        <v>3</v>
      </c>
      <c r="IB20" s="22" t="s">
        <v>68</v>
      </c>
      <c r="IC20" s="22" t="s">
        <v>59</v>
      </c>
      <c r="IE20" s="23"/>
      <c r="IF20" s="23" t="s">
        <v>34</v>
      </c>
      <c r="IG20" s="23" t="s">
        <v>43</v>
      </c>
      <c r="IH20" s="23">
        <v>10</v>
      </c>
      <c r="II20" s="23" t="s">
        <v>37</v>
      </c>
    </row>
    <row r="21" spans="1:243" s="22" customFormat="1" ht="199.5">
      <c r="A21" s="66">
        <v>3.01</v>
      </c>
      <c r="B21" s="67" t="s">
        <v>243</v>
      </c>
      <c r="C21" s="39" t="s">
        <v>109</v>
      </c>
      <c r="D21" s="68">
        <v>0.15</v>
      </c>
      <c r="E21" s="69" t="s">
        <v>64</v>
      </c>
      <c r="F21" s="70">
        <v>9398.77</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9"/>
      <c r="BA21" s="42">
        <f t="shared" si="1"/>
        <v>1410</v>
      </c>
      <c r="BB21" s="60">
        <f t="shared" si="2"/>
        <v>1410</v>
      </c>
      <c r="BC21" s="56" t="str">
        <f t="shared" si="3"/>
        <v>INR  One Thousand Four Hundred &amp; Ten  Only</v>
      </c>
      <c r="IA21" s="22">
        <v>3.01</v>
      </c>
      <c r="IB21" s="22" t="s">
        <v>243</v>
      </c>
      <c r="IC21" s="22" t="s">
        <v>109</v>
      </c>
      <c r="ID21" s="22">
        <v>0.15</v>
      </c>
      <c r="IE21" s="23" t="s">
        <v>64</v>
      </c>
      <c r="IF21" s="23"/>
      <c r="IG21" s="23"/>
      <c r="IH21" s="23"/>
      <c r="II21" s="23"/>
    </row>
    <row r="22" spans="1:243" s="22" customFormat="1" ht="42.75">
      <c r="A22" s="66">
        <v>3.02</v>
      </c>
      <c r="B22" s="67" t="s">
        <v>69</v>
      </c>
      <c r="C22" s="39" t="s">
        <v>60</v>
      </c>
      <c r="D22" s="80"/>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2"/>
      <c r="IA22" s="22">
        <v>3.02</v>
      </c>
      <c r="IB22" s="22" t="s">
        <v>69</v>
      </c>
      <c r="IC22" s="22" t="s">
        <v>60</v>
      </c>
      <c r="IE22" s="23"/>
      <c r="IF22" s="23" t="s">
        <v>40</v>
      </c>
      <c r="IG22" s="23" t="s">
        <v>35</v>
      </c>
      <c r="IH22" s="23">
        <v>123.223</v>
      </c>
      <c r="II22" s="23" t="s">
        <v>37</v>
      </c>
    </row>
    <row r="23" spans="1:243" s="22" customFormat="1" ht="28.5">
      <c r="A23" s="66">
        <v>3.03</v>
      </c>
      <c r="B23" s="67" t="s">
        <v>79</v>
      </c>
      <c r="C23" s="39" t="s">
        <v>110</v>
      </c>
      <c r="D23" s="68">
        <v>2.64</v>
      </c>
      <c r="E23" s="69" t="s">
        <v>52</v>
      </c>
      <c r="F23" s="70">
        <v>672.11</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9"/>
      <c r="BA23" s="42">
        <f t="shared" si="1"/>
        <v>1774</v>
      </c>
      <c r="BB23" s="60">
        <f t="shared" si="2"/>
        <v>1774</v>
      </c>
      <c r="BC23" s="56" t="str">
        <f t="shared" si="3"/>
        <v>INR  One Thousand Seven Hundred &amp; Seventy Four  Only</v>
      </c>
      <c r="IA23" s="22">
        <v>3.03</v>
      </c>
      <c r="IB23" s="22" t="s">
        <v>79</v>
      </c>
      <c r="IC23" s="22" t="s">
        <v>110</v>
      </c>
      <c r="ID23" s="22">
        <v>2.64</v>
      </c>
      <c r="IE23" s="23" t="s">
        <v>52</v>
      </c>
      <c r="IF23" s="23" t="s">
        <v>44</v>
      </c>
      <c r="IG23" s="23" t="s">
        <v>45</v>
      </c>
      <c r="IH23" s="23">
        <v>10</v>
      </c>
      <c r="II23" s="23" t="s">
        <v>37</v>
      </c>
    </row>
    <row r="24" spans="1:243" s="22" customFormat="1" ht="71.25">
      <c r="A24" s="66">
        <v>3.04</v>
      </c>
      <c r="B24" s="67" t="s">
        <v>70</v>
      </c>
      <c r="C24" s="39" t="s">
        <v>111</v>
      </c>
      <c r="D24" s="80"/>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2"/>
      <c r="IA24" s="22">
        <v>3.04</v>
      </c>
      <c r="IB24" s="22" t="s">
        <v>70</v>
      </c>
      <c r="IC24" s="22" t="s">
        <v>111</v>
      </c>
      <c r="IE24" s="23"/>
      <c r="IF24" s="23"/>
      <c r="IG24" s="23"/>
      <c r="IH24" s="23"/>
      <c r="II24" s="23"/>
    </row>
    <row r="25" spans="1:243" s="22" customFormat="1" ht="28.5">
      <c r="A25" s="66">
        <v>3.05</v>
      </c>
      <c r="B25" s="67" t="s">
        <v>71</v>
      </c>
      <c r="C25" s="39" t="s">
        <v>112</v>
      </c>
      <c r="D25" s="68">
        <v>22</v>
      </c>
      <c r="E25" s="69" t="s">
        <v>66</v>
      </c>
      <c r="F25" s="70">
        <v>78.6</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9"/>
      <c r="BA25" s="42">
        <f t="shared" si="1"/>
        <v>1729</v>
      </c>
      <c r="BB25" s="60">
        <f t="shared" si="2"/>
        <v>1729</v>
      </c>
      <c r="BC25" s="56" t="str">
        <f t="shared" si="3"/>
        <v>INR  One Thousand Seven Hundred &amp; Twenty Nine  Only</v>
      </c>
      <c r="IA25" s="22">
        <v>3.05</v>
      </c>
      <c r="IB25" s="22" t="s">
        <v>71</v>
      </c>
      <c r="IC25" s="22" t="s">
        <v>112</v>
      </c>
      <c r="ID25" s="22">
        <v>22</v>
      </c>
      <c r="IE25" s="23" t="s">
        <v>66</v>
      </c>
      <c r="IF25" s="23" t="s">
        <v>41</v>
      </c>
      <c r="IG25" s="23" t="s">
        <v>42</v>
      </c>
      <c r="IH25" s="23">
        <v>213</v>
      </c>
      <c r="II25" s="23" t="s">
        <v>37</v>
      </c>
    </row>
    <row r="26" spans="1:243" s="22" customFormat="1" ht="15.75">
      <c r="A26" s="66">
        <v>4</v>
      </c>
      <c r="B26" s="67" t="s">
        <v>72</v>
      </c>
      <c r="C26" s="39" t="s">
        <v>113</v>
      </c>
      <c r="D26" s="80"/>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2"/>
      <c r="IA26" s="22">
        <v>4</v>
      </c>
      <c r="IB26" s="22" t="s">
        <v>72</v>
      </c>
      <c r="IC26" s="22" t="s">
        <v>113</v>
      </c>
      <c r="IE26" s="23"/>
      <c r="IF26" s="23"/>
      <c r="IG26" s="23"/>
      <c r="IH26" s="23"/>
      <c r="II26" s="23"/>
    </row>
    <row r="27" spans="1:243" s="22" customFormat="1" ht="71.25">
      <c r="A27" s="66">
        <v>4.01</v>
      </c>
      <c r="B27" s="67" t="s">
        <v>183</v>
      </c>
      <c r="C27" s="39" t="s">
        <v>114</v>
      </c>
      <c r="D27" s="80"/>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2"/>
      <c r="IA27" s="22">
        <v>4.01</v>
      </c>
      <c r="IB27" s="22" t="s">
        <v>183</v>
      </c>
      <c r="IC27" s="22" t="s">
        <v>114</v>
      </c>
      <c r="IE27" s="23"/>
      <c r="IF27" s="23"/>
      <c r="IG27" s="23"/>
      <c r="IH27" s="23"/>
      <c r="II27" s="23"/>
    </row>
    <row r="28" spans="1:243" s="22" customFormat="1" ht="28.5">
      <c r="A28" s="66">
        <v>4.02</v>
      </c>
      <c r="B28" s="67" t="s">
        <v>184</v>
      </c>
      <c r="C28" s="39" t="s">
        <v>115</v>
      </c>
      <c r="D28" s="68">
        <v>0.26</v>
      </c>
      <c r="E28" s="69" t="s">
        <v>64</v>
      </c>
      <c r="F28" s="70">
        <v>7267.29</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9"/>
      <c r="BA28" s="42">
        <f t="shared" si="1"/>
        <v>1889</v>
      </c>
      <c r="BB28" s="60">
        <f t="shared" si="2"/>
        <v>1889</v>
      </c>
      <c r="BC28" s="56" t="str">
        <f t="shared" si="3"/>
        <v>INR  One Thousand Eight Hundred &amp; Eighty Nine  Only</v>
      </c>
      <c r="IA28" s="22">
        <v>4.02</v>
      </c>
      <c r="IB28" s="22" t="s">
        <v>184</v>
      </c>
      <c r="IC28" s="22" t="s">
        <v>115</v>
      </c>
      <c r="ID28" s="22">
        <v>0.26</v>
      </c>
      <c r="IE28" s="23" t="s">
        <v>64</v>
      </c>
      <c r="IF28" s="23"/>
      <c r="IG28" s="23"/>
      <c r="IH28" s="23"/>
      <c r="II28" s="23"/>
    </row>
    <row r="29" spans="1:243" s="22" customFormat="1" ht="57">
      <c r="A29" s="66">
        <v>4.03</v>
      </c>
      <c r="B29" s="67" t="s">
        <v>244</v>
      </c>
      <c r="C29" s="39" t="s">
        <v>116</v>
      </c>
      <c r="D29" s="80"/>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2"/>
      <c r="IA29" s="22">
        <v>4.03</v>
      </c>
      <c r="IB29" s="22" t="s">
        <v>244</v>
      </c>
      <c r="IC29" s="22" t="s">
        <v>116</v>
      </c>
      <c r="IE29" s="23"/>
      <c r="IF29" s="23"/>
      <c r="IG29" s="23"/>
      <c r="IH29" s="23"/>
      <c r="II29" s="23"/>
    </row>
    <row r="30" spans="1:243" s="22" customFormat="1" ht="28.5">
      <c r="A30" s="66">
        <v>4.04</v>
      </c>
      <c r="B30" s="67" t="s">
        <v>245</v>
      </c>
      <c r="C30" s="39" t="s">
        <v>61</v>
      </c>
      <c r="D30" s="68">
        <v>0.45</v>
      </c>
      <c r="E30" s="69" t="s">
        <v>52</v>
      </c>
      <c r="F30" s="70">
        <v>734.63</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9"/>
      <c r="BA30" s="42">
        <f t="shared" si="1"/>
        <v>331</v>
      </c>
      <c r="BB30" s="60">
        <f t="shared" si="2"/>
        <v>331</v>
      </c>
      <c r="BC30" s="56" t="str">
        <f t="shared" si="3"/>
        <v>INR  Three Hundred &amp; Thirty One  Only</v>
      </c>
      <c r="IA30" s="22">
        <v>4.04</v>
      </c>
      <c r="IB30" s="22" t="s">
        <v>245</v>
      </c>
      <c r="IC30" s="22" t="s">
        <v>61</v>
      </c>
      <c r="ID30" s="22">
        <v>0.45</v>
      </c>
      <c r="IE30" s="23" t="s">
        <v>52</v>
      </c>
      <c r="IF30" s="23"/>
      <c r="IG30" s="23"/>
      <c r="IH30" s="23"/>
      <c r="II30" s="23"/>
    </row>
    <row r="31" spans="1:243" s="22" customFormat="1" ht="85.5">
      <c r="A31" s="66">
        <v>4.05</v>
      </c>
      <c r="B31" s="67" t="s">
        <v>246</v>
      </c>
      <c r="C31" s="39" t="s">
        <v>117</v>
      </c>
      <c r="D31" s="68">
        <v>1</v>
      </c>
      <c r="E31" s="69" t="s">
        <v>73</v>
      </c>
      <c r="F31" s="70">
        <v>48.92</v>
      </c>
      <c r="G31" s="40"/>
      <c r="H31" s="24"/>
      <c r="I31" s="47" t="s">
        <v>38</v>
      </c>
      <c r="J31" s="48">
        <f t="shared" si="0"/>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9"/>
      <c r="BA31" s="42">
        <f t="shared" si="1"/>
        <v>49</v>
      </c>
      <c r="BB31" s="60">
        <f t="shared" si="2"/>
        <v>49</v>
      </c>
      <c r="BC31" s="56" t="str">
        <f t="shared" si="3"/>
        <v>INR  Forty Nine Only</v>
      </c>
      <c r="IA31" s="22">
        <v>4.05</v>
      </c>
      <c r="IB31" s="22" t="s">
        <v>246</v>
      </c>
      <c r="IC31" s="22" t="s">
        <v>117</v>
      </c>
      <c r="ID31" s="22">
        <v>1</v>
      </c>
      <c r="IE31" s="23" t="s">
        <v>73</v>
      </c>
      <c r="IF31" s="23"/>
      <c r="IG31" s="23"/>
      <c r="IH31" s="23"/>
      <c r="II31" s="23"/>
    </row>
    <row r="32" spans="1:243" s="22" customFormat="1" ht="15.75">
      <c r="A32" s="66">
        <v>5</v>
      </c>
      <c r="B32" s="67" t="s">
        <v>80</v>
      </c>
      <c r="C32" s="39" t="s">
        <v>118</v>
      </c>
      <c r="D32" s="80"/>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2"/>
      <c r="IA32" s="22">
        <v>5</v>
      </c>
      <c r="IB32" s="22" t="s">
        <v>80</v>
      </c>
      <c r="IC32" s="22" t="s">
        <v>118</v>
      </c>
      <c r="IE32" s="23"/>
      <c r="IF32" s="23"/>
      <c r="IG32" s="23"/>
      <c r="IH32" s="23"/>
      <c r="II32" s="23"/>
    </row>
    <row r="33" spans="1:243" s="22" customFormat="1" ht="24.75" customHeight="1">
      <c r="A33" s="66">
        <v>5.01</v>
      </c>
      <c r="B33" s="67" t="s">
        <v>81</v>
      </c>
      <c r="C33" s="39" t="s">
        <v>119</v>
      </c>
      <c r="D33" s="80"/>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2"/>
      <c r="IA33" s="22">
        <v>5.01</v>
      </c>
      <c r="IB33" s="22" t="s">
        <v>81</v>
      </c>
      <c r="IC33" s="22" t="s">
        <v>119</v>
      </c>
      <c r="IE33" s="23"/>
      <c r="IF33" s="23"/>
      <c r="IG33" s="23"/>
      <c r="IH33" s="23"/>
      <c r="II33" s="23"/>
    </row>
    <row r="34" spans="1:243" s="22" customFormat="1" ht="42.75" customHeight="1">
      <c r="A34" s="66">
        <v>5.02</v>
      </c>
      <c r="B34" s="67" t="s">
        <v>247</v>
      </c>
      <c r="C34" s="39" t="s">
        <v>120</v>
      </c>
      <c r="D34" s="80"/>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2"/>
      <c r="IA34" s="22">
        <v>5.02</v>
      </c>
      <c r="IB34" s="22" t="s">
        <v>247</v>
      </c>
      <c r="IC34" s="22" t="s">
        <v>120</v>
      </c>
      <c r="IE34" s="23"/>
      <c r="IF34" s="23"/>
      <c r="IG34" s="23"/>
      <c r="IH34" s="23"/>
      <c r="II34" s="23"/>
    </row>
    <row r="35" spans="1:243" s="22" customFormat="1" ht="19.5" customHeight="1">
      <c r="A35" s="66">
        <v>5.03</v>
      </c>
      <c r="B35" s="67" t="s">
        <v>82</v>
      </c>
      <c r="C35" s="39" t="s">
        <v>121</v>
      </c>
      <c r="D35" s="68">
        <v>1.89</v>
      </c>
      <c r="E35" s="69" t="s">
        <v>52</v>
      </c>
      <c r="F35" s="70">
        <v>3880.18</v>
      </c>
      <c r="G35" s="40"/>
      <c r="H35" s="24"/>
      <c r="I35" s="47" t="s">
        <v>38</v>
      </c>
      <c r="J35" s="48">
        <f t="shared" si="0"/>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9"/>
      <c r="BA35" s="42">
        <f t="shared" si="1"/>
        <v>7334</v>
      </c>
      <c r="BB35" s="60">
        <f t="shared" si="2"/>
        <v>7334</v>
      </c>
      <c r="BC35" s="56" t="str">
        <f t="shared" si="3"/>
        <v>INR  Seven Thousand Three Hundred &amp; Thirty Four  Only</v>
      </c>
      <c r="IA35" s="22">
        <v>5.03</v>
      </c>
      <c r="IB35" s="22" t="s">
        <v>82</v>
      </c>
      <c r="IC35" s="22" t="s">
        <v>121</v>
      </c>
      <c r="ID35" s="22">
        <v>1.89</v>
      </c>
      <c r="IE35" s="23" t="s">
        <v>52</v>
      </c>
      <c r="IF35" s="23"/>
      <c r="IG35" s="23"/>
      <c r="IH35" s="23"/>
      <c r="II35" s="23"/>
    </row>
    <row r="36" spans="1:243" s="22" customFormat="1" ht="30.75" customHeight="1">
      <c r="A36" s="66">
        <v>5.04</v>
      </c>
      <c r="B36" s="67" t="s">
        <v>83</v>
      </c>
      <c r="C36" s="39" t="s">
        <v>122</v>
      </c>
      <c r="D36" s="68">
        <v>8.5</v>
      </c>
      <c r="E36" s="69" t="s">
        <v>52</v>
      </c>
      <c r="F36" s="70">
        <v>932.44</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9"/>
      <c r="BA36" s="42">
        <f t="shared" si="1"/>
        <v>7926</v>
      </c>
      <c r="BB36" s="60">
        <f t="shared" si="2"/>
        <v>7926</v>
      </c>
      <c r="BC36" s="56" t="str">
        <f t="shared" si="3"/>
        <v>INR  Seven Thousand Nine Hundred &amp; Twenty Six  Only</v>
      </c>
      <c r="IA36" s="22">
        <v>5.04</v>
      </c>
      <c r="IB36" s="22" t="s">
        <v>83</v>
      </c>
      <c r="IC36" s="22" t="s">
        <v>122</v>
      </c>
      <c r="ID36" s="22">
        <v>8.5</v>
      </c>
      <c r="IE36" s="23" t="s">
        <v>52</v>
      </c>
      <c r="IF36" s="23"/>
      <c r="IG36" s="23"/>
      <c r="IH36" s="23"/>
      <c r="II36" s="23"/>
    </row>
    <row r="37" spans="1:243" s="22" customFormat="1" ht="15.75">
      <c r="A37" s="70">
        <v>6</v>
      </c>
      <c r="B37" s="67" t="s">
        <v>248</v>
      </c>
      <c r="C37" s="39" t="s">
        <v>62</v>
      </c>
      <c r="D37" s="80"/>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2"/>
      <c r="IA37" s="22">
        <v>6</v>
      </c>
      <c r="IB37" s="22" t="s">
        <v>248</v>
      </c>
      <c r="IC37" s="22" t="s">
        <v>62</v>
      </c>
      <c r="IE37" s="23"/>
      <c r="IF37" s="23"/>
      <c r="IG37" s="23"/>
      <c r="IH37" s="23"/>
      <c r="II37" s="23"/>
    </row>
    <row r="38" spans="1:243" s="22" customFormat="1" ht="42.75">
      <c r="A38" s="66">
        <v>6.01</v>
      </c>
      <c r="B38" s="67" t="s">
        <v>249</v>
      </c>
      <c r="C38" s="39" t="s">
        <v>63</v>
      </c>
      <c r="D38" s="80"/>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2"/>
      <c r="IA38" s="22">
        <v>6.01</v>
      </c>
      <c r="IB38" s="22" t="s">
        <v>249</v>
      </c>
      <c r="IC38" s="22" t="s">
        <v>63</v>
      </c>
      <c r="IE38" s="23"/>
      <c r="IF38" s="23"/>
      <c r="IG38" s="23"/>
      <c r="IH38" s="23"/>
      <c r="II38" s="23"/>
    </row>
    <row r="39" spans="1:243" s="22" customFormat="1" ht="28.5">
      <c r="A39" s="66">
        <v>6.02</v>
      </c>
      <c r="B39" s="67" t="s">
        <v>250</v>
      </c>
      <c r="C39" s="39" t="s">
        <v>123</v>
      </c>
      <c r="D39" s="68">
        <v>4</v>
      </c>
      <c r="E39" s="69" t="s">
        <v>65</v>
      </c>
      <c r="F39" s="70">
        <v>145.46</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9"/>
      <c r="BA39" s="42">
        <f t="shared" si="1"/>
        <v>582</v>
      </c>
      <c r="BB39" s="60">
        <f t="shared" si="2"/>
        <v>582</v>
      </c>
      <c r="BC39" s="56" t="str">
        <f t="shared" si="3"/>
        <v>INR  Five Hundred &amp; Eighty Two  Only</v>
      </c>
      <c r="IA39" s="22">
        <v>6.02</v>
      </c>
      <c r="IB39" s="22" t="s">
        <v>250</v>
      </c>
      <c r="IC39" s="22" t="s">
        <v>123</v>
      </c>
      <c r="ID39" s="22">
        <v>4</v>
      </c>
      <c r="IE39" s="23" t="s">
        <v>65</v>
      </c>
      <c r="IF39" s="23"/>
      <c r="IG39" s="23"/>
      <c r="IH39" s="23"/>
      <c r="II39" s="23"/>
    </row>
    <row r="40" spans="1:243" s="22" customFormat="1" ht="57">
      <c r="A40" s="66">
        <v>6.03</v>
      </c>
      <c r="B40" s="67" t="s">
        <v>185</v>
      </c>
      <c r="C40" s="39" t="s">
        <v>124</v>
      </c>
      <c r="D40" s="80"/>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2"/>
      <c r="IA40" s="22">
        <v>6.03</v>
      </c>
      <c r="IB40" s="22" t="s">
        <v>185</v>
      </c>
      <c r="IC40" s="22" t="s">
        <v>124</v>
      </c>
      <c r="IE40" s="23"/>
      <c r="IF40" s="23"/>
      <c r="IG40" s="23"/>
      <c r="IH40" s="23"/>
      <c r="II40" s="23"/>
    </row>
    <row r="41" spans="1:243" s="22" customFormat="1" ht="23.25" customHeight="1">
      <c r="A41" s="66">
        <v>6.04</v>
      </c>
      <c r="B41" s="67" t="s">
        <v>251</v>
      </c>
      <c r="C41" s="39" t="s">
        <v>125</v>
      </c>
      <c r="D41" s="68">
        <v>1</v>
      </c>
      <c r="E41" s="69" t="s">
        <v>65</v>
      </c>
      <c r="F41" s="70">
        <v>53.52</v>
      </c>
      <c r="G41" s="40"/>
      <c r="H41" s="24"/>
      <c r="I41" s="47" t="s">
        <v>38</v>
      </c>
      <c r="J41" s="48">
        <f t="shared" si="0"/>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9"/>
      <c r="BA41" s="42">
        <f t="shared" si="1"/>
        <v>54</v>
      </c>
      <c r="BB41" s="60">
        <f t="shared" si="2"/>
        <v>54</v>
      </c>
      <c r="BC41" s="56" t="str">
        <f t="shared" si="3"/>
        <v>INR  Fifty Four Only</v>
      </c>
      <c r="IA41" s="22">
        <v>6.04</v>
      </c>
      <c r="IB41" s="22" t="s">
        <v>251</v>
      </c>
      <c r="IC41" s="22" t="s">
        <v>125</v>
      </c>
      <c r="ID41" s="22">
        <v>1</v>
      </c>
      <c r="IE41" s="23" t="s">
        <v>65</v>
      </c>
      <c r="IF41" s="23"/>
      <c r="IG41" s="23"/>
      <c r="IH41" s="23"/>
      <c r="II41" s="23"/>
    </row>
    <row r="42" spans="1:243" s="22" customFormat="1" ht="15.75">
      <c r="A42" s="66">
        <v>6.05</v>
      </c>
      <c r="B42" s="67" t="s">
        <v>252</v>
      </c>
      <c r="C42" s="39" t="s">
        <v>126</v>
      </c>
      <c r="D42" s="68">
        <v>1</v>
      </c>
      <c r="E42" s="69" t="s">
        <v>65</v>
      </c>
      <c r="F42" s="70">
        <v>46.51</v>
      </c>
      <c r="G42" s="40"/>
      <c r="H42" s="24"/>
      <c r="I42" s="47" t="s">
        <v>38</v>
      </c>
      <c r="J42" s="48">
        <f t="shared" si="0"/>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9"/>
      <c r="BA42" s="42">
        <f t="shared" si="1"/>
        <v>47</v>
      </c>
      <c r="BB42" s="60">
        <f t="shared" si="2"/>
        <v>47</v>
      </c>
      <c r="BC42" s="56" t="str">
        <f t="shared" si="3"/>
        <v>INR  Forty Seven Only</v>
      </c>
      <c r="IA42" s="22">
        <v>6.05</v>
      </c>
      <c r="IB42" s="22" t="s">
        <v>252</v>
      </c>
      <c r="IC42" s="22" t="s">
        <v>126</v>
      </c>
      <c r="ID42" s="22">
        <v>1</v>
      </c>
      <c r="IE42" s="23" t="s">
        <v>65</v>
      </c>
      <c r="IF42" s="23"/>
      <c r="IG42" s="23"/>
      <c r="IH42" s="23"/>
      <c r="II42" s="23"/>
    </row>
    <row r="43" spans="1:243" s="22" customFormat="1" ht="57">
      <c r="A43" s="66">
        <v>6.06</v>
      </c>
      <c r="B43" s="67" t="s">
        <v>187</v>
      </c>
      <c r="C43" s="39" t="s">
        <v>127</v>
      </c>
      <c r="D43" s="80"/>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2"/>
      <c r="IA43" s="22">
        <v>6.06</v>
      </c>
      <c r="IB43" s="22" t="s">
        <v>187</v>
      </c>
      <c r="IC43" s="22" t="s">
        <v>127</v>
      </c>
      <c r="IE43" s="23"/>
      <c r="IF43" s="23"/>
      <c r="IG43" s="23"/>
      <c r="IH43" s="23"/>
      <c r="II43" s="23"/>
    </row>
    <row r="44" spans="1:243" s="22" customFormat="1" ht="15.75">
      <c r="A44" s="70">
        <v>6.07</v>
      </c>
      <c r="B44" s="67" t="s">
        <v>188</v>
      </c>
      <c r="C44" s="39" t="s">
        <v>128</v>
      </c>
      <c r="D44" s="68">
        <v>2</v>
      </c>
      <c r="E44" s="69" t="s">
        <v>65</v>
      </c>
      <c r="F44" s="70">
        <v>24.76</v>
      </c>
      <c r="G44" s="40"/>
      <c r="H44" s="24"/>
      <c r="I44" s="47" t="s">
        <v>38</v>
      </c>
      <c r="J44" s="48">
        <f t="shared" si="0"/>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9"/>
      <c r="BA44" s="42">
        <f t="shared" si="1"/>
        <v>50</v>
      </c>
      <c r="BB44" s="60">
        <f t="shared" si="2"/>
        <v>50</v>
      </c>
      <c r="BC44" s="56" t="str">
        <f t="shared" si="3"/>
        <v>INR  Fifty Only</v>
      </c>
      <c r="IA44" s="22">
        <v>6.07</v>
      </c>
      <c r="IB44" s="22" t="s">
        <v>188</v>
      </c>
      <c r="IC44" s="22" t="s">
        <v>128</v>
      </c>
      <c r="ID44" s="22">
        <v>2</v>
      </c>
      <c r="IE44" s="23" t="s">
        <v>65</v>
      </c>
      <c r="IF44" s="23"/>
      <c r="IG44" s="23"/>
      <c r="IH44" s="23"/>
      <c r="II44" s="23"/>
    </row>
    <row r="45" spans="1:243" s="22" customFormat="1" ht="99.75">
      <c r="A45" s="66">
        <v>6.08</v>
      </c>
      <c r="B45" s="67" t="s">
        <v>84</v>
      </c>
      <c r="C45" s="39" t="s">
        <v>129</v>
      </c>
      <c r="D45" s="80"/>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2"/>
      <c r="IA45" s="22">
        <v>6.08</v>
      </c>
      <c r="IB45" s="22" t="s">
        <v>84</v>
      </c>
      <c r="IC45" s="22" t="s">
        <v>129</v>
      </c>
      <c r="IE45" s="23"/>
      <c r="IF45" s="23"/>
      <c r="IG45" s="23"/>
      <c r="IH45" s="23"/>
      <c r="II45" s="23"/>
    </row>
    <row r="46" spans="1:243" s="22" customFormat="1" ht="28.5">
      <c r="A46" s="66">
        <v>6.09</v>
      </c>
      <c r="B46" s="67" t="s">
        <v>250</v>
      </c>
      <c r="C46" s="39" t="s">
        <v>130</v>
      </c>
      <c r="D46" s="68">
        <v>2</v>
      </c>
      <c r="E46" s="69" t="s">
        <v>65</v>
      </c>
      <c r="F46" s="70">
        <v>205.96</v>
      </c>
      <c r="G46" s="40"/>
      <c r="H46" s="24"/>
      <c r="I46" s="47" t="s">
        <v>38</v>
      </c>
      <c r="J46" s="48">
        <f t="shared" si="0"/>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9"/>
      <c r="BA46" s="42">
        <f t="shared" si="1"/>
        <v>412</v>
      </c>
      <c r="BB46" s="60">
        <f t="shared" si="2"/>
        <v>412</v>
      </c>
      <c r="BC46" s="56" t="str">
        <f t="shared" si="3"/>
        <v>INR  Four Hundred &amp; Twelve  Only</v>
      </c>
      <c r="IA46" s="22">
        <v>6.09</v>
      </c>
      <c r="IB46" s="22" t="s">
        <v>250</v>
      </c>
      <c r="IC46" s="22" t="s">
        <v>130</v>
      </c>
      <c r="ID46" s="22">
        <v>2</v>
      </c>
      <c r="IE46" s="23" t="s">
        <v>65</v>
      </c>
      <c r="IF46" s="23"/>
      <c r="IG46" s="23"/>
      <c r="IH46" s="23"/>
      <c r="II46" s="23"/>
    </row>
    <row r="47" spans="1:243" s="22" customFormat="1" ht="85.5">
      <c r="A47" s="66">
        <v>6.1</v>
      </c>
      <c r="B47" s="67" t="s">
        <v>85</v>
      </c>
      <c r="C47" s="39" t="s">
        <v>131</v>
      </c>
      <c r="D47" s="80"/>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2"/>
      <c r="IA47" s="22">
        <v>6.1</v>
      </c>
      <c r="IB47" s="22" t="s">
        <v>85</v>
      </c>
      <c r="IC47" s="22" t="s">
        <v>131</v>
      </c>
      <c r="IE47" s="23"/>
      <c r="IF47" s="23"/>
      <c r="IG47" s="23"/>
      <c r="IH47" s="23"/>
      <c r="II47" s="23"/>
    </row>
    <row r="48" spans="1:243" s="22" customFormat="1" ht="15.75">
      <c r="A48" s="66">
        <v>6.11</v>
      </c>
      <c r="B48" s="67" t="s">
        <v>251</v>
      </c>
      <c r="C48" s="39" t="s">
        <v>132</v>
      </c>
      <c r="D48" s="68">
        <v>1</v>
      </c>
      <c r="E48" s="69" t="s">
        <v>65</v>
      </c>
      <c r="F48" s="70">
        <v>79.61</v>
      </c>
      <c r="G48" s="40"/>
      <c r="H48" s="24"/>
      <c r="I48" s="47" t="s">
        <v>38</v>
      </c>
      <c r="J48" s="48">
        <f t="shared" si="0"/>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9"/>
      <c r="BA48" s="42">
        <f t="shared" si="1"/>
        <v>80</v>
      </c>
      <c r="BB48" s="60">
        <f t="shared" si="2"/>
        <v>80</v>
      </c>
      <c r="BC48" s="56" t="str">
        <f t="shared" si="3"/>
        <v>INR  Eighty Only</v>
      </c>
      <c r="IA48" s="22">
        <v>6.11</v>
      </c>
      <c r="IB48" s="22" t="s">
        <v>251</v>
      </c>
      <c r="IC48" s="22" t="s">
        <v>132</v>
      </c>
      <c r="ID48" s="22">
        <v>1</v>
      </c>
      <c r="IE48" s="23" t="s">
        <v>65</v>
      </c>
      <c r="IF48" s="23"/>
      <c r="IG48" s="23"/>
      <c r="IH48" s="23"/>
      <c r="II48" s="23"/>
    </row>
    <row r="49" spans="1:243" s="22" customFormat="1" ht="15.75">
      <c r="A49" s="66">
        <v>6.12</v>
      </c>
      <c r="B49" s="67" t="s">
        <v>252</v>
      </c>
      <c r="C49" s="39" t="s">
        <v>133</v>
      </c>
      <c r="D49" s="68">
        <v>1</v>
      </c>
      <c r="E49" s="69" t="s">
        <v>65</v>
      </c>
      <c r="F49" s="70">
        <v>66.24</v>
      </c>
      <c r="G49" s="40"/>
      <c r="H49" s="24"/>
      <c r="I49" s="47" t="s">
        <v>38</v>
      </c>
      <c r="J49" s="48">
        <f t="shared" si="0"/>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9"/>
      <c r="BA49" s="42">
        <f t="shared" si="1"/>
        <v>66</v>
      </c>
      <c r="BB49" s="60">
        <f t="shared" si="2"/>
        <v>66</v>
      </c>
      <c r="BC49" s="56" t="str">
        <f t="shared" si="3"/>
        <v>INR  Sixty Six Only</v>
      </c>
      <c r="IA49" s="22">
        <v>6.12</v>
      </c>
      <c r="IB49" s="22" t="s">
        <v>252</v>
      </c>
      <c r="IC49" s="22" t="s">
        <v>133</v>
      </c>
      <c r="ID49" s="22">
        <v>1</v>
      </c>
      <c r="IE49" s="23" t="s">
        <v>65</v>
      </c>
      <c r="IF49" s="23"/>
      <c r="IG49" s="23"/>
      <c r="IH49" s="23"/>
      <c r="II49" s="23"/>
    </row>
    <row r="50" spans="1:243" s="22" customFormat="1" ht="15.75">
      <c r="A50" s="66">
        <v>6.13</v>
      </c>
      <c r="B50" s="67" t="s">
        <v>186</v>
      </c>
      <c r="C50" s="39" t="s">
        <v>134</v>
      </c>
      <c r="D50" s="68">
        <v>1</v>
      </c>
      <c r="E50" s="69" t="s">
        <v>65</v>
      </c>
      <c r="F50" s="70">
        <v>51.42</v>
      </c>
      <c r="G50" s="40"/>
      <c r="H50" s="24"/>
      <c r="I50" s="47" t="s">
        <v>38</v>
      </c>
      <c r="J50" s="48">
        <f t="shared" si="0"/>
        <v>1</v>
      </c>
      <c r="K50" s="24" t="s">
        <v>39</v>
      </c>
      <c r="L50" s="24" t="s">
        <v>4</v>
      </c>
      <c r="M50" s="41"/>
      <c r="N50" s="24"/>
      <c r="O50" s="24"/>
      <c r="P50" s="46"/>
      <c r="Q50" s="24"/>
      <c r="R50" s="2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59"/>
      <c r="BA50" s="42">
        <f t="shared" si="1"/>
        <v>51</v>
      </c>
      <c r="BB50" s="60">
        <f t="shared" si="2"/>
        <v>51</v>
      </c>
      <c r="BC50" s="56" t="str">
        <f t="shared" si="3"/>
        <v>INR  Fifty One Only</v>
      </c>
      <c r="IA50" s="22">
        <v>6.13</v>
      </c>
      <c r="IB50" s="22" t="s">
        <v>186</v>
      </c>
      <c r="IC50" s="22" t="s">
        <v>134</v>
      </c>
      <c r="ID50" s="22">
        <v>1</v>
      </c>
      <c r="IE50" s="23" t="s">
        <v>65</v>
      </c>
      <c r="IF50" s="23"/>
      <c r="IG50" s="23"/>
      <c r="IH50" s="23"/>
      <c r="II50" s="23"/>
    </row>
    <row r="51" spans="1:243" s="22" customFormat="1" ht="99.75">
      <c r="A51" s="66">
        <v>6.14</v>
      </c>
      <c r="B51" s="67" t="s">
        <v>86</v>
      </c>
      <c r="C51" s="39" t="s">
        <v>135</v>
      </c>
      <c r="D51" s="80"/>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2"/>
      <c r="IA51" s="22">
        <v>6.14</v>
      </c>
      <c r="IB51" s="22" t="s">
        <v>86</v>
      </c>
      <c r="IC51" s="22" t="s">
        <v>135</v>
      </c>
      <c r="IE51" s="23"/>
      <c r="IF51" s="23"/>
      <c r="IG51" s="23"/>
      <c r="IH51" s="23"/>
      <c r="II51" s="23"/>
    </row>
    <row r="52" spans="1:243" s="22" customFormat="1" ht="21" customHeight="1">
      <c r="A52" s="66">
        <v>6.15</v>
      </c>
      <c r="B52" s="67" t="s">
        <v>188</v>
      </c>
      <c r="C52" s="39" t="s">
        <v>136</v>
      </c>
      <c r="D52" s="68">
        <v>2</v>
      </c>
      <c r="E52" s="69" t="s">
        <v>65</v>
      </c>
      <c r="F52" s="70">
        <v>46.69</v>
      </c>
      <c r="G52" s="40"/>
      <c r="H52" s="24"/>
      <c r="I52" s="47" t="s">
        <v>38</v>
      </c>
      <c r="J52" s="48">
        <f t="shared" si="0"/>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9"/>
      <c r="BA52" s="42">
        <f t="shared" si="1"/>
        <v>93</v>
      </c>
      <c r="BB52" s="60">
        <f t="shared" si="2"/>
        <v>93</v>
      </c>
      <c r="BC52" s="56" t="str">
        <f t="shared" si="3"/>
        <v>INR  Ninety Three Only</v>
      </c>
      <c r="IA52" s="22">
        <v>6.15</v>
      </c>
      <c r="IB52" s="22" t="s">
        <v>188</v>
      </c>
      <c r="IC52" s="22" t="s">
        <v>136</v>
      </c>
      <c r="ID52" s="22">
        <v>2</v>
      </c>
      <c r="IE52" s="23" t="s">
        <v>65</v>
      </c>
      <c r="IF52" s="23"/>
      <c r="IG52" s="23"/>
      <c r="IH52" s="23"/>
      <c r="II52" s="23"/>
    </row>
    <row r="53" spans="1:243" s="22" customFormat="1" ht="99.75">
      <c r="A53" s="66">
        <v>6.16</v>
      </c>
      <c r="B53" s="67" t="s">
        <v>87</v>
      </c>
      <c r="C53" s="39" t="s">
        <v>137</v>
      </c>
      <c r="D53" s="80"/>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2"/>
      <c r="IA53" s="22">
        <v>6.16</v>
      </c>
      <c r="IB53" s="22" t="s">
        <v>87</v>
      </c>
      <c r="IC53" s="22" t="s">
        <v>137</v>
      </c>
      <c r="IE53" s="23"/>
      <c r="IF53" s="23"/>
      <c r="IG53" s="23"/>
      <c r="IH53" s="23"/>
      <c r="II53" s="23"/>
    </row>
    <row r="54" spans="1:243" s="22" customFormat="1" ht="26.25" customHeight="1">
      <c r="A54" s="66">
        <v>6.17</v>
      </c>
      <c r="B54" s="67" t="s">
        <v>88</v>
      </c>
      <c r="C54" s="39" t="s">
        <v>138</v>
      </c>
      <c r="D54" s="68">
        <v>14</v>
      </c>
      <c r="E54" s="69" t="s">
        <v>65</v>
      </c>
      <c r="F54" s="70">
        <v>54.58</v>
      </c>
      <c r="G54" s="40"/>
      <c r="H54" s="24"/>
      <c r="I54" s="47" t="s">
        <v>38</v>
      </c>
      <c r="J54" s="48">
        <f t="shared" si="0"/>
        <v>1</v>
      </c>
      <c r="K54" s="24" t="s">
        <v>39</v>
      </c>
      <c r="L54" s="24" t="s">
        <v>4</v>
      </c>
      <c r="M54" s="41"/>
      <c r="N54" s="24"/>
      <c r="O54" s="24"/>
      <c r="P54" s="46"/>
      <c r="Q54" s="24"/>
      <c r="R54" s="2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59"/>
      <c r="BA54" s="42">
        <f t="shared" si="1"/>
        <v>764</v>
      </c>
      <c r="BB54" s="60">
        <f t="shared" si="2"/>
        <v>764</v>
      </c>
      <c r="BC54" s="56" t="str">
        <f t="shared" si="3"/>
        <v>INR  Seven Hundred &amp; Sixty Four  Only</v>
      </c>
      <c r="IA54" s="22">
        <v>6.17</v>
      </c>
      <c r="IB54" s="22" t="s">
        <v>88</v>
      </c>
      <c r="IC54" s="22" t="s">
        <v>138</v>
      </c>
      <c r="ID54" s="22">
        <v>14</v>
      </c>
      <c r="IE54" s="23" t="s">
        <v>65</v>
      </c>
      <c r="IF54" s="23"/>
      <c r="IG54" s="23"/>
      <c r="IH54" s="23"/>
      <c r="II54" s="23"/>
    </row>
    <row r="55" spans="1:243" s="22" customFormat="1" ht="99.75">
      <c r="A55" s="66">
        <v>6.18</v>
      </c>
      <c r="B55" s="67" t="s">
        <v>253</v>
      </c>
      <c r="C55" s="39" t="s">
        <v>139</v>
      </c>
      <c r="D55" s="80"/>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2"/>
      <c r="IA55" s="22">
        <v>6.18</v>
      </c>
      <c r="IB55" s="22" t="s">
        <v>253</v>
      </c>
      <c r="IC55" s="22" t="s">
        <v>139</v>
      </c>
      <c r="IE55" s="23"/>
      <c r="IF55" s="23"/>
      <c r="IG55" s="23"/>
      <c r="IH55" s="23"/>
      <c r="II55" s="23"/>
    </row>
    <row r="56" spans="1:243" s="22" customFormat="1" ht="30.75" customHeight="1">
      <c r="A56" s="66">
        <v>6.19</v>
      </c>
      <c r="B56" s="71" t="s">
        <v>254</v>
      </c>
      <c r="C56" s="39" t="s">
        <v>140</v>
      </c>
      <c r="D56" s="68">
        <v>15.31</v>
      </c>
      <c r="E56" s="69" t="s">
        <v>52</v>
      </c>
      <c r="F56" s="70">
        <v>1231.25</v>
      </c>
      <c r="G56" s="40"/>
      <c r="H56" s="24"/>
      <c r="I56" s="47" t="s">
        <v>38</v>
      </c>
      <c r="J56" s="48">
        <f t="shared" si="0"/>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9"/>
      <c r="BA56" s="42">
        <f t="shared" si="1"/>
        <v>18850</v>
      </c>
      <c r="BB56" s="60">
        <f t="shared" si="2"/>
        <v>18850</v>
      </c>
      <c r="BC56" s="56" t="str">
        <f t="shared" si="3"/>
        <v>INR  Eighteen Thousand Eight Hundred &amp; Fifty  Only</v>
      </c>
      <c r="IA56" s="22">
        <v>6.19</v>
      </c>
      <c r="IB56" s="22" t="s">
        <v>254</v>
      </c>
      <c r="IC56" s="22" t="s">
        <v>140</v>
      </c>
      <c r="ID56" s="22">
        <v>15.31</v>
      </c>
      <c r="IE56" s="23" t="s">
        <v>52</v>
      </c>
      <c r="IF56" s="23"/>
      <c r="IG56" s="23"/>
      <c r="IH56" s="23"/>
      <c r="II56" s="23"/>
    </row>
    <row r="57" spans="1:243" s="22" customFormat="1" ht="25.5" customHeight="1">
      <c r="A57" s="66">
        <v>7</v>
      </c>
      <c r="B57" s="71" t="s">
        <v>189</v>
      </c>
      <c r="C57" s="39" t="s">
        <v>141</v>
      </c>
      <c r="D57" s="80"/>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2"/>
      <c r="IA57" s="22">
        <v>7</v>
      </c>
      <c r="IB57" s="22" t="s">
        <v>189</v>
      </c>
      <c r="IC57" s="22" t="s">
        <v>141</v>
      </c>
      <c r="IE57" s="23"/>
      <c r="IF57" s="23"/>
      <c r="IG57" s="23"/>
      <c r="IH57" s="23"/>
      <c r="II57" s="23"/>
    </row>
    <row r="58" spans="1:243" s="22" customFormat="1" ht="75.75" customHeight="1">
      <c r="A58" s="70">
        <v>7.01</v>
      </c>
      <c r="B58" s="67" t="s">
        <v>255</v>
      </c>
      <c r="C58" s="39" t="s">
        <v>142</v>
      </c>
      <c r="D58" s="68">
        <v>15.5</v>
      </c>
      <c r="E58" s="69" t="s">
        <v>66</v>
      </c>
      <c r="F58" s="70">
        <v>68.56</v>
      </c>
      <c r="G58" s="40"/>
      <c r="H58" s="24"/>
      <c r="I58" s="47" t="s">
        <v>38</v>
      </c>
      <c r="J58" s="48">
        <f t="shared" si="0"/>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9"/>
      <c r="BA58" s="42">
        <f t="shared" si="1"/>
        <v>1063</v>
      </c>
      <c r="BB58" s="60">
        <f t="shared" si="2"/>
        <v>1063</v>
      </c>
      <c r="BC58" s="56" t="str">
        <f t="shared" si="3"/>
        <v>INR  One Thousand  &amp;Sixty Three  Only</v>
      </c>
      <c r="IA58" s="22">
        <v>7.01</v>
      </c>
      <c r="IB58" s="22" t="s">
        <v>255</v>
      </c>
      <c r="IC58" s="22" t="s">
        <v>142</v>
      </c>
      <c r="ID58" s="22">
        <v>15.5</v>
      </c>
      <c r="IE58" s="23" t="s">
        <v>66</v>
      </c>
      <c r="IF58" s="23"/>
      <c r="IG58" s="23"/>
      <c r="IH58" s="23"/>
      <c r="II58" s="23"/>
    </row>
    <row r="59" spans="1:243" s="22" customFormat="1" ht="85.5" customHeight="1">
      <c r="A59" s="66">
        <v>7.02</v>
      </c>
      <c r="B59" s="67" t="s">
        <v>256</v>
      </c>
      <c r="C59" s="39" t="s">
        <v>143</v>
      </c>
      <c r="D59" s="80"/>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2"/>
      <c r="IA59" s="22">
        <v>7.02</v>
      </c>
      <c r="IB59" s="22" t="s">
        <v>256</v>
      </c>
      <c r="IC59" s="22" t="s">
        <v>143</v>
      </c>
      <c r="IE59" s="23"/>
      <c r="IF59" s="23"/>
      <c r="IG59" s="23"/>
      <c r="IH59" s="23"/>
      <c r="II59" s="23"/>
    </row>
    <row r="60" spans="1:243" s="22" customFormat="1" ht="32.25" customHeight="1">
      <c r="A60" s="66">
        <v>7.03</v>
      </c>
      <c r="B60" s="67" t="s">
        <v>257</v>
      </c>
      <c r="C60" s="39" t="s">
        <v>144</v>
      </c>
      <c r="D60" s="68">
        <v>1.8</v>
      </c>
      <c r="E60" s="69" t="s">
        <v>52</v>
      </c>
      <c r="F60" s="70">
        <v>4192.15</v>
      </c>
      <c r="G60" s="40"/>
      <c r="H60" s="24"/>
      <c r="I60" s="47" t="s">
        <v>38</v>
      </c>
      <c r="J60" s="48">
        <f t="shared" si="0"/>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9"/>
      <c r="BA60" s="42">
        <f t="shared" si="1"/>
        <v>7546</v>
      </c>
      <c r="BB60" s="60">
        <f t="shared" si="2"/>
        <v>7546</v>
      </c>
      <c r="BC60" s="56" t="str">
        <f t="shared" si="3"/>
        <v>INR  Seven Thousand Five Hundred &amp; Forty Six  Only</v>
      </c>
      <c r="IA60" s="22">
        <v>7.03</v>
      </c>
      <c r="IB60" s="22" t="s">
        <v>257</v>
      </c>
      <c r="IC60" s="22" t="s">
        <v>144</v>
      </c>
      <c r="ID60" s="22">
        <v>1.8</v>
      </c>
      <c r="IE60" s="23" t="s">
        <v>52</v>
      </c>
      <c r="IF60" s="23"/>
      <c r="IG60" s="23"/>
      <c r="IH60" s="23"/>
      <c r="II60" s="23"/>
    </row>
    <row r="61" spans="1:243" s="22" customFormat="1" ht="20.25" customHeight="1">
      <c r="A61" s="70">
        <v>8</v>
      </c>
      <c r="B61" s="67" t="s">
        <v>190</v>
      </c>
      <c r="C61" s="39" t="s">
        <v>145</v>
      </c>
      <c r="D61" s="80"/>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2"/>
      <c r="IA61" s="22">
        <v>8</v>
      </c>
      <c r="IB61" s="22" t="s">
        <v>190</v>
      </c>
      <c r="IC61" s="22" t="s">
        <v>145</v>
      </c>
      <c r="IE61" s="23"/>
      <c r="IF61" s="23"/>
      <c r="IG61" s="23"/>
      <c r="IH61" s="23"/>
      <c r="II61" s="23"/>
    </row>
    <row r="62" spans="1:243" s="22" customFormat="1" ht="99.75">
      <c r="A62" s="66">
        <v>8.01</v>
      </c>
      <c r="B62" s="71" t="s">
        <v>258</v>
      </c>
      <c r="C62" s="39" t="s">
        <v>146</v>
      </c>
      <c r="D62" s="80"/>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2"/>
      <c r="IA62" s="22">
        <v>8.01</v>
      </c>
      <c r="IB62" s="22" t="s">
        <v>258</v>
      </c>
      <c r="IC62" s="22" t="s">
        <v>146</v>
      </c>
      <c r="IE62" s="23"/>
      <c r="IF62" s="23"/>
      <c r="IG62" s="23"/>
      <c r="IH62" s="23"/>
      <c r="II62" s="23"/>
    </row>
    <row r="63" spans="1:243" s="22" customFormat="1" ht="28.5">
      <c r="A63" s="66">
        <v>8.02</v>
      </c>
      <c r="B63" s="71" t="s">
        <v>259</v>
      </c>
      <c r="C63" s="39" t="s">
        <v>147</v>
      </c>
      <c r="D63" s="68">
        <v>1.9</v>
      </c>
      <c r="E63" s="69" t="s">
        <v>52</v>
      </c>
      <c r="F63" s="70">
        <v>477.86</v>
      </c>
      <c r="G63" s="40"/>
      <c r="H63" s="24"/>
      <c r="I63" s="47" t="s">
        <v>38</v>
      </c>
      <c r="J63" s="48">
        <f t="shared" si="0"/>
        <v>1</v>
      </c>
      <c r="K63" s="24" t="s">
        <v>39</v>
      </c>
      <c r="L63" s="24" t="s">
        <v>4</v>
      </c>
      <c r="M63" s="41"/>
      <c r="N63" s="24"/>
      <c r="O63" s="24"/>
      <c r="P63" s="46"/>
      <c r="Q63" s="24"/>
      <c r="R63" s="24"/>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59"/>
      <c r="BA63" s="42">
        <f t="shared" si="1"/>
        <v>908</v>
      </c>
      <c r="BB63" s="60">
        <f t="shared" si="2"/>
        <v>908</v>
      </c>
      <c r="BC63" s="56" t="str">
        <f t="shared" si="3"/>
        <v>INR  Nine Hundred &amp; Eight  Only</v>
      </c>
      <c r="IA63" s="22">
        <v>8.02</v>
      </c>
      <c r="IB63" s="22" t="s">
        <v>259</v>
      </c>
      <c r="IC63" s="22" t="s">
        <v>147</v>
      </c>
      <c r="ID63" s="22">
        <v>1.9</v>
      </c>
      <c r="IE63" s="23" t="s">
        <v>52</v>
      </c>
      <c r="IF63" s="23"/>
      <c r="IG63" s="23"/>
      <c r="IH63" s="23"/>
      <c r="II63" s="23"/>
    </row>
    <row r="64" spans="1:243" s="22" customFormat="1" ht="47.25" customHeight="1">
      <c r="A64" s="70">
        <v>8.03</v>
      </c>
      <c r="B64" s="67" t="s">
        <v>260</v>
      </c>
      <c r="C64" s="39" t="s">
        <v>148</v>
      </c>
      <c r="D64" s="68">
        <v>7.22</v>
      </c>
      <c r="E64" s="69" t="s">
        <v>52</v>
      </c>
      <c r="F64" s="70">
        <v>822.88</v>
      </c>
      <c r="G64" s="40"/>
      <c r="H64" s="24"/>
      <c r="I64" s="47" t="s">
        <v>38</v>
      </c>
      <c r="J64" s="48">
        <f t="shared" si="0"/>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9"/>
      <c r="BA64" s="42">
        <f t="shared" si="1"/>
        <v>5941</v>
      </c>
      <c r="BB64" s="60">
        <f t="shared" si="2"/>
        <v>5941</v>
      </c>
      <c r="BC64" s="56" t="str">
        <f t="shared" si="3"/>
        <v>INR  Five Thousand Nine Hundred &amp; Forty One  Only</v>
      </c>
      <c r="IA64" s="22">
        <v>8.03</v>
      </c>
      <c r="IB64" s="22" t="s">
        <v>260</v>
      </c>
      <c r="IC64" s="22" t="s">
        <v>148</v>
      </c>
      <c r="ID64" s="22">
        <v>7.22</v>
      </c>
      <c r="IE64" s="23" t="s">
        <v>52</v>
      </c>
      <c r="IF64" s="23"/>
      <c r="IG64" s="23"/>
      <c r="IH64" s="23"/>
      <c r="II64" s="23"/>
    </row>
    <row r="65" spans="1:243" s="22" customFormat="1" ht="270.75">
      <c r="A65" s="66">
        <v>8.04</v>
      </c>
      <c r="B65" s="67" t="s">
        <v>261</v>
      </c>
      <c r="C65" s="39" t="s">
        <v>149</v>
      </c>
      <c r="D65" s="80"/>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2"/>
      <c r="IA65" s="22">
        <v>8.04</v>
      </c>
      <c r="IB65" s="22" t="s">
        <v>261</v>
      </c>
      <c r="IC65" s="22" t="s">
        <v>149</v>
      </c>
      <c r="IE65" s="23"/>
      <c r="IF65" s="23"/>
      <c r="IG65" s="23"/>
      <c r="IH65" s="23"/>
      <c r="II65" s="23"/>
    </row>
    <row r="66" spans="1:243" s="22" customFormat="1" ht="33" customHeight="1">
      <c r="A66" s="66">
        <v>8.05</v>
      </c>
      <c r="B66" s="67" t="s">
        <v>262</v>
      </c>
      <c r="C66" s="39" t="s">
        <v>150</v>
      </c>
      <c r="D66" s="80"/>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2"/>
      <c r="IA66" s="22">
        <v>8.05</v>
      </c>
      <c r="IB66" s="22" t="s">
        <v>262</v>
      </c>
      <c r="IC66" s="22" t="s">
        <v>150</v>
      </c>
      <c r="IE66" s="23"/>
      <c r="IF66" s="23"/>
      <c r="IG66" s="23"/>
      <c r="IH66" s="23"/>
      <c r="II66" s="23"/>
    </row>
    <row r="67" spans="1:243" s="22" customFormat="1" ht="28.5">
      <c r="A67" s="70">
        <v>8.06</v>
      </c>
      <c r="B67" s="67" t="s">
        <v>263</v>
      </c>
      <c r="C67" s="39" t="s">
        <v>151</v>
      </c>
      <c r="D67" s="68">
        <v>78.72</v>
      </c>
      <c r="E67" s="69" t="s">
        <v>52</v>
      </c>
      <c r="F67" s="70">
        <v>1128.1</v>
      </c>
      <c r="G67" s="40"/>
      <c r="H67" s="24"/>
      <c r="I67" s="47" t="s">
        <v>38</v>
      </c>
      <c r="J67" s="48">
        <f t="shared" si="0"/>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9"/>
      <c r="BA67" s="42">
        <f t="shared" si="1"/>
        <v>88804</v>
      </c>
      <c r="BB67" s="60">
        <f t="shared" si="2"/>
        <v>88804</v>
      </c>
      <c r="BC67" s="56" t="str">
        <f t="shared" si="3"/>
        <v>INR  Eighty Eight Thousand Eight Hundred &amp; Four  Only</v>
      </c>
      <c r="IA67" s="22">
        <v>8.06</v>
      </c>
      <c r="IB67" s="22" t="s">
        <v>263</v>
      </c>
      <c r="IC67" s="22" t="s">
        <v>151</v>
      </c>
      <c r="ID67" s="22">
        <v>78.72</v>
      </c>
      <c r="IE67" s="23" t="s">
        <v>52</v>
      </c>
      <c r="IF67" s="23"/>
      <c r="IG67" s="23"/>
      <c r="IH67" s="23"/>
      <c r="II67" s="23"/>
    </row>
    <row r="68" spans="1:243" s="22" customFormat="1" ht="28.5">
      <c r="A68" s="66">
        <v>8.07</v>
      </c>
      <c r="B68" s="71" t="s">
        <v>264</v>
      </c>
      <c r="C68" s="39" t="s">
        <v>152</v>
      </c>
      <c r="D68" s="80"/>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2"/>
      <c r="IA68" s="22">
        <v>8.07</v>
      </c>
      <c r="IB68" s="22" t="s">
        <v>264</v>
      </c>
      <c r="IC68" s="22" t="s">
        <v>152</v>
      </c>
      <c r="IE68" s="23"/>
      <c r="IF68" s="23"/>
      <c r="IG68" s="23"/>
      <c r="IH68" s="23"/>
      <c r="II68" s="23"/>
    </row>
    <row r="69" spans="1:243" s="22" customFormat="1" ht="28.5">
      <c r="A69" s="66">
        <v>8.08</v>
      </c>
      <c r="B69" s="71" t="s">
        <v>265</v>
      </c>
      <c r="C69" s="39" t="s">
        <v>153</v>
      </c>
      <c r="D69" s="68">
        <v>21.07</v>
      </c>
      <c r="E69" s="69" t="s">
        <v>52</v>
      </c>
      <c r="F69" s="70">
        <v>1149.53</v>
      </c>
      <c r="G69" s="40"/>
      <c r="H69" s="24"/>
      <c r="I69" s="47" t="s">
        <v>38</v>
      </c>
      <c r="J69" s="48">
        <f t="shared" si="0"/>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9"/>
      <c r="BA69" s="42">
        <f t="shared" si="1"/>
        <v>24221</v>
      </c>
      <c r="BB69" s="60">
        <f t="shared" si="2"/>
        <v>24221</v>
      </c>
      <c r="BC69" s="56" t="str">
        <f t="shared" si="3"/>
        <v>INR  Twenty Four Thousand Two Hundred &amp; Twenty One  Only</v>
      </c>
      <c r="IA69" s="22">
        <v>8.08</v>
      </c>
      <c r="IB69" s="22" t="s">
        <v>265</v>
      </c>
      <c r="IC69" s="22" t="s">
        <v>153</v>
      </c>
      <c r="ID69" s="22">
        <v>21.07</v>
      </c>
      <c r="IE69" s="23" t="s">
        <v>52</v>
      </c>
      <c r="IF69" s="23"/>
      <c r="IG69" s="23"/>
      <c r="IH69" s="23"/>
      <c r="II69" s="23"/>
    </row>
    <row r="70" spans="1:243" s="22" customFormat="1" ht="159.75" customHeight="1">
      <c r="A70" s="70">
        <v>8.09</v>
      </c>
      <c r="B70" s="67" t="s">
        <v>266</v>
      </c>
      <c r="C70" s="39" t="s">
        <v>154</v>
      </c>
      <c r="D70" s="80"/>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2"/>
      <c r="IA70" s="22">
        <v>8.09</v>
      </c>
      <c r="IB70" s="22" t="s">
        <v>266</v>
      </c>
      <c r="IC70" s="22" t="s">
        <v>154</v>
      </c>
      <c r="IE70" s="23"/>
      <c r="IF70" s="23"/>
      <c r="IG70" s="23"/>
      <c r="IH70" s="23"/>
      <c r="II70" s="23"/>
    </row>
    <row r="71" spans="1:243" s="22" customFormat="1" ht="28.5">
      <c r="A71" s="66">
        <v>8.1</v>
      </c>
      <c r="B71" s="67" t="s">
        <v>267</v>
      </c>
      <c r="C71" s="39" t="s">
        <v>155</v>
      </c>
      <c r="D71" s="68">
        <v>11.23</v>
      </c>
      <c r="E71" s="69" t="s">
        <v>52</v>
      </c>
      <c r="F71" s="70">
        <v>1285.83</v>
      </c>
      <c r="G71" s="40"/>
      <c r="H71" s="24"/>
      <c r="I71" s="47" t="s">
        <v>38</v>
      </c>
      <c r="J71" s="48">
        <f t="shared" si="0"/>
        <v>1</v>
      </c>
      <c r="K71" s="24" t="s">
        <v>39</v>
      </c>
      <c r="L71" s="24" t="s">
        <v>4</v>
      </c>
      <c r="M71" s="41"/>
      <c r="N71" s="24"/>
      <c r="O71" s="24"/>
      <c r="P71" s="46"/>
      <c r="Q71" s="24"/>
      <c r="R71" s="24"/>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59"/>
      <c r="BA71" s="42">
        <f t="shared" si="1"/>
        <v>14440</v>
      </c>
      <c r="BB71" s="60">
        <f t="shared" si="2"/>
        <v>14440</v>
      </c>
      <c r="BC71" s="56" t="str">
        <f t="shared" si="3"/>
        <v>INR  Fourteen Thousand Four Hundred &amp; Forty  Only</v>
      </c>
      <c r="IA71" s="22">
        <v>8.1</v>
      </c>
      <c r="IB71" s="22" t="s">
        <v>267</v>
      </c>
      <c r="IC71" s="22" t="s">
        <v>155</v>
      </c>
      <c r="ID71" s="22">
        <v>11.23</v>
      </c>
      <c r="IE71" s="23" t="s">
        <v>52</v>
      </c>
      <c r="IF71" s="23"/>
      <c r="IG71" s="23"/>
      <c r="IH71" s="23"/>
      <c r="II71" s="23"/>
    </row>
    <row r="72" spans="1:243" s="22" customFormat="1" ht="15.75">
      <c r="A72" s="66">
        <v>9</v>
      </c>
      <c r="B72" s="67" t="s">
        <v>53</v>
      </c>
      <c r="C72" s="39" t="s">
        <v>156</v>
      </c>
      <c r="D72" s="80"/>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2"/>
      <c r="IA72" s="22">
        <v>9</v>
      </c>
      <c r="IB72" s="22" t="s">
        <v>53</v>
      </c>
      <c r="IC72" s="22" t="s">
        <v>156</v>
      </c>
      <c r="IE72" s="23"/>
      <c r="IF72" s="23"/>
      <c r="IG72" s="23"/>
      <c r="IH72" s="23"/>
      <c r="II72" s="23"/>
    </row>
    <row r="73" spans="1:243" s="22" customFormat="1" ht="15.75">
      <c r="A73" s="70">
        <v>9.01</v>
      </c>
      <c r="B73" s="67" t="s">
        <v>268</v>
      </c>
      <c r="C73" s="39" t="s">
        <v>157</v>
      </c>
      <c r="D73" s="80"/>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2"/>
      <c r="IA73" s="22">
        <v>9.01</v>
      </c>
      <c r="IB73" s="22" t="s">
        <v>268</v>
      </c>
      <c r="IC73" s="22" t="s">
        <v>157</v>
      </c>
      <c r="IE73" s="23"/>
      <c r="IF73" s="23"/>
      <c r="IG73" s="23"/>
      <c r="IH73" s="23"/>
      <c r="II73" s="23"/>
    </row>
    <row r="74" spans="1:243" s="22" customFormat="1" ht="20.25" customHeight="1">
      <c r="A74" s="66">
        <v>9.02</v>
      </c>
      <c r="B74" s="71" t="s">
        <v>192</v>
      </c>
      <c r="C74" s="39" t="s">
        <v>158</v>
      </c>
      <c r="D74" s="68">
        <v>2.88</v>
      </c>
      <c r="E74" s="69" t="s">
        <v>52</v>
      </c>
      <c r="F74" s="70">
        <v>258.08</v>
      </c>
      <c r="G74" s="40"/>
      <c r="H74" s="24"/>
      <c r="I74" s="47" t="s">
        <v>38</v>
      </c>
      <c r="J74" s="48">
        <f t="shared" si="0"/>
        <v>1</v>
      </c>
      <c r="K74" s="24" t="s">
        <v>39</v>
      </c>
      <c r="L74" s="24" t="s">
        <v>4</v>
      </c>
      <c r="M74" s="41"/>
      <c r="N74" s="24"/>
      <c r="O74" s="24"/>
      <c r="P74" s="46"/>
      <c r="Q74" s="24"/>
      <c r="R74" s="24"/>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59"/>
      <c r="BA74" s="42">
        <f t="shared" si="1"/>
        <v>743</v>
      </c>
      <c r="BB74" s="60">
        <f t="shared" si="2"/>
        <v>743</v>
      </c>
      <c r="BC74" s="56" t="str">
        <f t="shared" si="3"/>
        <v>INR  Seven Hundred &amp; Forty Three  Only</v>
      </c>
      <c r="IA74" s="22">
        <v>9.02</v>
      </c>
      <c r="IB74" s="22" t="s">
        <v>192</v>
      </c>
      <c r="IC74" s="22" t="s">
        <v>158</v>
      </c>
      <c r="ID74" s="22">
        <v>2.88</v>
      </c>
      <c r="IE74" s="23" t="s">
        <v>52</v>
      </c>
      <c r="IF74" s="23"/>
      <c r="IG74" s="23"/>
      <c r="IH74" s="23"/>
      <c r="II74" s="23"/>
    </row>
    <row r="75" spans="1:243" s="22" customFormat="1" ht="28.5">
      <c r="A75" s="66">
        <v>9.03</v>
      </c>
      <c r="B75" s="71" t="s">
        <v>191</v>
      </c>
      <c r="C75" s="39" t="s">
        <v>159</v>
      </c>
      <c r="D75" s="80"/>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2"/>
      <c r="IA75" s="22">
        <v>9.03</v>
      </c>
      <c r="IB75" s="22" t="s">
        <v>191</v>
      </c>
      <c r="IC75" s="22" t="s">
        <v>159</v>
      </c>
      <c r="IE75" s="23"/>
      <c r="IF75" s="23"/>
      <c r="IG75" s="23"/>
      <c r="IH75" s="23"/>
      <c r="II75" s="23"/>
    </row>
    <row r="76" spans="1:243" s="22" customFormat="1" ht="28.5">
      <c r="A76" s="70">
        <v>9.04</v>
      </c>
      <c r="B76" s="67" t="s">
        <v>192</v>
      </c>
      <c r="C76" s="39" t="s">
        <v>160</v>
      </c>
      <c r="D76" s="68">
        <v>5.59</v>
      </c>
      <c r="E76" s="69" t="s">
        <v>52</v>
      </c>
      <c r="F76" s="70">
        <v>297.32</v>
      </c>
      <c r="G76" s="40"/>
      <c r="H76" s="24"/>
      <c r="I76" s="47" t="s">
        <v>38</v>
      </c>
      <c r="J76" s="48">
        <f t="shared" si="0"/>
        <v>1</v>
      </c>
      <c r="K76" s="24" t="s">
        <v>39</v>
      </c>
      <c r="L76" s="24" t="s">
        <v>4</v>
      </c>
      <c r="M76" s="41"/>
      <c r="N76" s="24"/>
      <c r="O76" s="24"/>
      <c r="P76" s="46"/>
      <c r="Q76" s="24"/>
      <c r="R76" s="2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59"/>
      <c r="BA76" s="42">
        <f t="shared" si="1"/>
        <v>1662</v>
      </c>
      <c r="BB76" s="60">
        <f t="shared" si="2"/>
        <v>1662</v>
      </c>
      <c r="BC76" s="56" t="str">
        <f t="shared" si="3"/>
        <v>INR  One Thousand Six Hundred &amp; Sixty Two  Only</v>
      </c>
      <c r="IA76" s="22">
        <v>9.04</v>
      </c>
      <c r="IB76" s="22" t="s">
        <v>192</v>
      </c>
      <c r="IC76" s="22" t="s">
        <v>160</v>
      </c>
      <c r="ID76" s="22">
        <v>5.59</v>
      </c>
      <c r="IE76" s="23" t="s">
        <v>52</v>
      </c>
      <c r="IF76" s="23"/>
      <c r="IG76" s="23"/>
      <c r="IH76" s="23"/>
      <c r="II76" s="23"/>
    </row>
    <row r="77" spans="1:243" s="22" customFormat="1" ht="57">
      <c r="A77" s="66">
        <v>9.05</v>
      </c>
      <c r="B77" s="67" t="s">
        <v>193</v>
      </c>
      <c r="C77" s="39" t="s">
        <v>161</v>
      </c>
      <c r="D77" s="80"/>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2"/>
      <c r="IA77" s="22">
        <v>9.05</v>
      </c>
      <c r="IB77" s="22" t="s">
        <v>193</v>
      </c>
      <c r="IC77" s="22" t="s">
        <v>161</v>
      </c>
      <c r="IE77" s="23"/>
      <c r="IF77" s="23"/>
      <c r="IG77" s="23"/>
      <c r="IH77" s="23"/>
      <c r="II77" s="23"/>
    </row>
    <row r="78" spans="1:243" s="22" customFormat="1" ht="28.5">
      <c r="A78" s="66">
        <v>9.06</v>
      </c>
      <c r="B78" s="67" t="s">
        <v>194</v>
      </c>
      <c r="C78" s="39" t="s">
        <v>162</v>
      </c>
      <c r="D78" s="68">
        <v>8.46</v>
      </c>
      <c r="E78" s="69" t="s">
        <v>52</v>
      </c>
      <c r="F78" s="70">
        <v>356.07</v>
      </c>
      <c r="G78" s="40"/>
      <c r="H78" s="24"/>
      <c r="I78" s="47" t="s">
        <v>38</v>
      </c>
      <c r="J78" s="48">
        <f t="shared" si="0"/>
        <v>1</v>
      </c>
      <c r="K78" s="24" t="s">
        <v>39</v>
      </c>
      <c r="L78" s="24" t="s">
        <v>4</v>
      </c>
      <c r="M78" s="41"/>
      <c r="N78" s="24"/>
      <c r="O78" s="24"/>
      <c r="P78" s="46"/>
      <c r="Q78" s="24"/>
      <c r="R78" s="24"/>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59"/>
      <c r="BA78" s="42">
        <f t="shared" si="1"/>
        <v>3012</v>
      </c>
      <c r="BB78" s="60">
        <f t="shared" si="2"/>
        <v>3012</v>
      </c>
      <c r="BC78" s="56" t="str">
        <f t="shared" si="3"/>
        <v>INR  Three Thousand  &amp;Twelve  Only</v>
      </c>
      <c r="IA78" s="22">
        <v>9.06</v>
      </c>
      <c r="IB78" s="22" t="s">
        <v>194</v>
      </c>
      <c r="IC78" s="22" t="s">
        <v>162</v>
      </c>
      <c r="ID78" s="22">
        <v>8.46</v>
      </c>
      <c r="IE78" s="23" t="s">
        <v>52</v>
      </c>
      <c r="IF78" s="23"/>
      <c r="IG78" s="23"/>
      <c r="IH78" s="23"/>
      <c r="II78" s="23"/>
    </row>
    <row r="79" spans="1:243" s="22" customFormat="1" ht="15.75">
      <c r="A79" s="70">
        <v>9.07</v>
      </c>
      <c r="B79" s="67" t="s">
        <v>75</v>
      </c>
      <c r="C79" s="39" t="s">
        <v>163</v>
      </c>
      <c r="D79" s="80"/>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2"/>
      <c r="IA79" s="22">
        <v>9.07</v>
      </c>
      <c r="IB79" s="22" t="s">
        <v>75</v>
      </c>
      <c r="IC79" s="22" t="s">
        <v>163</v>
      </c>
      <c r="IE79" s="23"/>
      <c r="IF79" s="23"/>
      <c r="IG79" s="23"/>
      <c r="IH79" s="23"/>
      <c r="II79" s="23"/>
    </row>
    <row r="80" spans="1:243" s="22" customFormat="1" ht="28.5">
      <c r="A80" s="66">
        <v>9.08</v>
      </c>
      <c r="B80" s="71" t="s">
        <v>76</v>
      </c>
      <c r="C80" s="39" t="s">
        <v>164</v>
      </c>
      <c r="D80" s="68">
        <v>2.31</v>
      </c>
      <c r="E80" s="69" t="s">
        <v>52</v>
      </c>
      <c r="F80" s="70">
        <v>221.87</v>
      </c>
      <c r="G80" s="40"/>
      <c r="H80" s="24"/>
      <c r="I80" s="47" t="s">
        <v>38</v>
      </c>
      <c r="J80" s="48">
        <f t="shared" si="0"/>
        <v>1</v>
      </c>
      <c r="K80" s="24" t="s">
        <v>39</v>
      </c>
      <c r="L80" s="24" t="s">
        <v>4</v>
      </c>
      <c r="M80" s="41"/>
      <c r="N80" s="24"/>
      <c r="O80" s="24"/>
      <c r="P80" s="46"/>
      <c r="Q80" s="24"/>
      <c r="R80" s="2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59"/>
      <c r="BA80" s="42">
        <f t="shared" si="1"/>
        <v>513</v>
      </c>
      <c r="BB80" s="60">
        <f aca="true" t="shared" si="4" ref="BB80:BB126">BA80+SUM(N80:AZ80)</f>
        <v>513</v>
      </c>
      <c r="BC80" s="56" t="str">
        <f aca="true" t="shared" si="5" ref="BC80:BC126">SpellNumber(L80,BB80)</f>
        <v>INR  Five Hundred &amp; Thirteen  Only</v>
      </c>
      <c r="IA80" s="22">
        <v>9.08</v>
      </c>
      <c r="IB80" s="22" t="s">
        <v>76</v>
      </c>
      <c r="IC80" s="22" t="s">
        <v>164</v>
      </c>
      <c r="ID80" s="22">
        <v>2.31</v>
      </c>
      <c r="IE80" s="23" t="s">
        <v>52</v>
      </c>
      <c r="IF80" s="23"/>
      <c r="IG80" s="23"/>
      <c r="IH80" s="23"/>
      <c r="II80" s="23"/>
    </row>
    <row r="81" spans="1:243" s="22" customFormat="1" ht="85.5">
      <c r="A81" s="66">
        <v>9.09</v>
      </c>
      <c r="B81" s="71" t="s">
        <v>89</v>
      </c>
      <c r="C81" s="39" t="s">
        <v>165</v>
      </c>
      <c r="D81" s="80"/>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2"/>
      <c r="IA81" s="22">
        <v>9.09</v>
      </c>
      <c r="IB81" s="22" t="s">
        <v>89</v>
      </c>
      <c r="IC81" s="22" t="s">
        <v>165</v>
      </c>
      <c r="IE81" s="23"/>
      <c r="IF81" s="23"/>
      <c r="IG81" s="23"/>
      <c r="IH81" s="23"/>
      <c r="II81" s="23"/>
    </row>
    <row r="82" spans="1:243" s="22" customFormat="1" ht="39.75" customHeight="1">
      <c r="A82" s="70">
        <v>9.1</v>
      </c>
      <c r="B82" s="67" t="s">
        <v>78</v>
      </c>
      <c r="C82" s="39" t="s">
        <v>166</v>
      </c>
      <c r="D82" s="68">
        <v>346</v>
      </c>
      <c r="E82" s="69" t="s">
        <v>52</v>
      </c>
      <c r="F82" s="70">
        <v>81.32</v>
      </c>
      <c r="G82" s="40"/>
      <c r="H82" s="24"/>
      <c r="I82" s="47" t="s">
        <v>38</v>
      </c>
      <c r="J82" s="48">
        <f t="shared" si="0"/>
        <v>1</v>
      </c>
      <c r="K82" s="24" t="s">
        <v>39</v>
      </c>
      <c r="L82" s="24" t="s">
        <v>4</v>
      </c>
      <c r="M82" s="41"/>
      <c r="N82" s="24"/>
      <c r="O82" s="24"/>
      <c r="P82" s="46"/>
      <c r="Q82" s="24"/>
      <c r="R82" s="2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59"/>
      <c r="BA82" s="42">
        <f t="shared" si="1"/>
        <v>28137</v>
      </c>
      <c r="BB82" s="60">
        <f t="shared" si="4"/>
        <v>28137</v>
      </c>
      <c r="BC82" s="56" t="str">
        <f t="shared" si="5"/>
        <v>INR  Twenty Eight Thousand One Hundred &amp; Thirty Seven  Only</v>
      </c>
      <c r="IA82" s="22">
        <v>9.1</v>
      </c>
      <c r="IB82" s="22" t="s">
        <v>78</v>
      </c>
      <c r="IC82" s="22" t="s">
        <v>166</v>
      </c>
      <c r="ID82" s="22">
        <v>346</v>
      </c>
      <c r="IE82" s="23" t="s">
        <v>52</v>
      </c>
      <c r="IF82" s="23"/>
      <c r="IG82" s="23"/>
      <c r="IH82" s="23"/>
      <c r="II82" s="23"/>
    </row>
    <row r="83" spans="1:243" s="22" customFormat="1" ht="42.75">
      <c r="A83" s="66">
        <v>9.11</v>
      </c>
      <c r="B83" s="67" t="s">
        <v>77</v>
      </c>
      <c r="C83" s="39" t="s">
        <v>167</v>
      </c>
      <c r="D83" s="80"/>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2"/>
      <c r="IA83" s="22">
        <v>9.11</v>
      </c>
      <c r="IB83" s="22" t="s">
        <v>77</v>
      </c>
      <c r="IC83" s="22" t="s">
        <v>167</v>
      </c>
      <c r="IE83" s="23"/>
      <c r="IF83" s="23"/>
      <c r="IG83" s="23"/>
      <c r="IH83" s="23"/>
      <c r="II83" s="23"/>
    </row>
    <row r="84" spans="1:243" s="22" customFormat="1" ht="40.5" customHeight="1">
      <c r="A84" s="66">
        <v>9.12</v>
      </c>
      <c r="B84" s="67" t="s">
        <v>78</v>
      </c>
      <c r="C84" s="39" t="s">
        <v>168</v>
      </c>
      <c r="D84" s="68">
        <v>3.96</v>
      </c>
      <c r="E84" s="69" t="s">
        <v>52</v>
      </c>
      <c r="F84" s="70">
        <v>115.25</v>
      </c>
      <c r="G84" s="40"/>
      <c r="H84" s="24"/>
      <c r="I84" s="47" t="s">
        <v>38</v>
      </c>
      <c r="J84" s="48">
        <f t="shared" si="0"/>
        <v>1</v>
      </c>
      <c r="K84" s="24" t="s">
        <v>39</v>
      </c>
      <c r="L84" s="24" t="s">
        <v>4</v>
      </c>
      <c r="M84" s="41"/>
      <c r="N84" s="24"/>
      <c r="O84" s="24"/>
      <c r="P84" s="46"/>
      <c r="Q84" s="24"/>
      <c r="R84" s="24"/>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59"/>
      <c r="BA84" s="42">
        <f t="shared" si="1"/>
        <v>456</v>
      </c>
      <c r="BB84" s="60">
        <f t="shared" si="4"/>
        <v>456</v>
      </c>
      <c r="BC84" s="56" t="str">
        <f t="shared" si="5"/>
        <v>INR  Four Hundred &amp; Fifty Six  Only</v>
      </c>
      <c r="IA84" s="22">
        <v>9.12</v>
      </c>
      <c r="IB84" s="22" t="s">
        <v>78</v>
      </c>
      <c r="IC84" s="22" t="s">
        <v>168</v>
      </c>
      <c r="ID84" s="22">
        <v>3.96</v>
      </c>
      <c r="IE84" s="23" t="s">
        <v>52</v>
      </c>
      <c r="IF84" s="23"/>
      <c r="IG84" s="23"/>
      <c r="IH84" s="23"/>
      <c r="II84" s="23"/>
    </row>
    <row r="85" spans="1:243" s="22" customFormat="1" ht="19.5" customHeight="1">
      <c r="A85" s="70">
        <v>9.13</v>
      </c>
      <c r="B85" s="67" t="s">
        <v>90</v>
      </c>
      <c r="C85" s="39" t="s">
        <v>169</v>
      </c>
      <c r="D85" s="80"/>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2"/>
      <c r="IA85" s="22">
        <v>9.13</v>
      </c>
      <c r="IB85" s="22" t="s">
        <v>90</v>
      </c>
      <c r="IC85" s="22" t="s">
        <v>169</v>
      </c>
      <c r="IE85" s="23"/>
      <c r="IF85" s="23"/>
      <c r="IG85" s="23"/>
      <c r="IH85" s="23"/>
      <c r="II85" s="23"/>
    </row>
    <row r="86" spans="1:243" s="22" customFormat="1" ht="57">
      <c r="A86" s="66">
        <v>9.14</v>
      </c>
      <c r="B86" s="71" t="s">
        <v>91</v>
      </c>
      <c r="C86" s="39" t="s">
        <v>170</v>
      </c>
      <c r="D86" s="68">
        <v>3.6</v>
      </c>
      <c r="E86" s="69" t="s">
        <v>52</v>
      </c>
      <c r="F86" s="70">
        <v>167.82</v>
      </c>
      <c r="G86" s="40"/>
      <c r="H86" s="24"/>
      <c r="I86" s="47" t="s">
        <v>38</v>
      </c>
      <c r="J86" s="48">
        <f t="shared" si="0"/>
        <v>1</v>
      </c>
      <c r="K86" s="24" t="s">
        <v>39</v>
      </c>
      <c r="L86" s="24" t="s">
        <v>4</v>
      </c>
      <c r="M86" s="41"/>
      <c r="N86" s="24"/>
      <c r="O86" s="24"/>
      <c r="P86" s="46"/>
      <c r="Q86" s="24"/>
      <c r="R86" s="24"/>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59"/>
      <c r="BA86" s="42">
        <f t="shared" si="1"/>
        <v>604</v>
      </c>
      <c r="BB86" s="60">
        <f t="shared" si="4"/>
        <v>604</v>
      </c>
      <c r="BC86" s="56" t="str">
        <f t="shared" si="5"/>
        <v>INR  Six Hundred &amp; Four  Only</v>
      </c>
      <c r="IA86" s="22">
        <v>9.14</v>
      </c>
      <c r="IB86" s="22" t="s">
        <v>91</v>
      </c>
      <c r="IC86" s="22" t="s">
        <v>170</v>
      </c>
      <c r="ID86" s="22">
        <v>3.6</v>
      </c>
      <c r="IE86" s="23" t="s">
        <v>52</v>
      </c>
      <c r="IF86" s="23"/>
      <c r="IG86" s="23"/>
      <c r="IH86" s="23"/>
      <c r="II86" s="23"/>
    </row>
    <row r="87" spans="1:243" s="22" customFormat="1" ht="85.5">
      <c r="A87" s="66">
        <v>9.15</v>
      </c>
      <c r="B87" s="71" t="s">
        <v>92</v>
      </c>
      <c r="C87" s="39" t="s">
        <v>171</v>
      </c>
      <c r="D87" s="68">
        <v>346</v>
      </c>
      <c r="E87" s="69" t="s">
        <v>52</v>
      </c>
      <c r="F87" s="70">
        <v>108.59</v>
      </c>
      <c r="G87" s="40"/>
      <c r="H87" s="24"/>
      <c r="I87" s="47" t="s">
        <v>38</v>
      </c>
      <c r="J87" s="48">
        <f t="shared" si="0"/>
        <v>1</v>
      </c>
      <c r="K87" s="24" t="s">
        <v>39</v>
      </c>
      <c r="L87" s="24" t="s">
        <v>4</v>
      </c>
      <c r="M87" s="41"/>
      <c r="N87" s="24"/>
      <c r="O87" s="24"/>
      <c r="P87" s="46"/>
      <c r="Q87" s="24"/>
      <c r="R87" s="24"/>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59"/>
      <c r="BA87" s="42">
        <f t="shared" si="1"/>
        <v>37572</v>
      </c>
      <c r="BB87" s="60">
        <f t="shared" si="4"/>
        <v>37572</v>
      </c>
      <c r="BC87" s="56" t="str">
        <f t="shared" si="5"/>
        <v>INR  Thirty Seven Thousand Five Hundred &amp; Seventy Two  Only</v>
      </c>
      <c r="IA87" s="22">
        <v>9.15</v>
      </c>
      <c r="IB87" s="22" t="s">
        <v>92</v>
      </c>
      <c r="IC87" s="22" t="s">
        <v>171</v>
      </c>
      <c r="ID87" s="22">
        <v>346</v>
      </c>
      <c r="IE87" s="23" t="s">
        <v>52</v>
      </c>
      <c r="IF87" s="23"/>
      <c r="IG87" s="23"/>
      <c r="IH87" s="23"/>
      <c r="II87" s="23"/>
    </row>
    <row r="88" spans="1:243" s="22" customFormat="1" ht="27" customHeight="1">
      <c r="A88" s="70">
        <v>9.16</v>
      </c>
      <c r="B88" s="67" t="s">
        <v>269</v>
      </c>
      <c r="C88" s="39" t="s">
        <v>172</v>
      </c>
      <c r="D88" s="80"/>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2"/>
      <c r="IA88" s="22">
        <v>9.16</v>
      </c>
      <c r="IB88" s="22" t="s">
        <v>269</v>
      </c>
      <c r="IC88" s="22" t="s">
        <v>172</v>
      </c>
      <c r="IE88" s="23"/>
      <c r="IF88" s="23"/>
      <c r="IG88" s="23"/>
      <c r="IH88" s="23"/>
      <c r="II88" s="23"/>
    </row>
    <row r="89" spans="1:243" s="22" customFormat="1" ht="28.5">
      <c r="A89" s="66">
        <v>9.17</v>
      </c>
      <c r="B89" s="67" t="s">
        <v>270</v>
      </c>
      <c r="C89" s="39" t="s">
        <v>173</v>
      </c>
      <c r="D89" s="68">
        <v>97</v>
      </c>
      <c r="E89" s="69" t="s">
        <v>52</v>
      </c>
      <c r="F89" s="70">
        <v>16.65</v>
      </c>
      <c r="G89" s="40"/>
      <c r="H89" s="24"/>
      <c r="I89" s="47" t="s">
        <v>38</v>
      </c>
      <c r="J89" s="48">
        <f t="shared" si="0"/>
        <v>1</v>
      </c>
      <c r="K89" s="24" t="s">
        <v>39</v>
      </c>
      <c r="L89" s="24" t="s">
        <v>4</v>
      </c>
      <c r="M89" s="41"/>
      <c r="N89" s="24"/>
      <c r="O89" s="24"/>
      <c r="P89" s="46"/>
      <c r="Q89" s="24"/>
      <c r="R89" s="24"/>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59"/>
      <c r="BA89" s="42">
        <f t="shared" si="1"/>
        <v>1615</v>
      </c>
      <c r="BB89" s="60">
        <f t="shared" si="4"/>
        <v>1615</v>
      </c>
      <c r="BC89" s="56" t="str">
        <f t="shared" si="5"/>
        <v>INR  One Thousand Six Hundred &amp; Fifteen  Only</v>
      </c>
      <c r="IA89" s="22">
        <v>9.17</v>
      </c>
      <c r="IB89" s="22" t="s">
        <v>270</v>
      </c>
      <c r="IC89" s="22" t="s">
        <v>173</v>
      </c>
      <c r="ID89" s="22">
        <v>97</v>
      </c>
      <c r="IE89" s="23" t="s">
        <v>52</v>
      </c>
      <c r="IF89" s="23"/>
      <c r="IG89" s="23"/>
      <c r="IH89" s="23"/>
      <c r="II89" s="23"/>
    </row>
    <row r="90" spans="1:243" s="22" customFormat="1" ht="15.75" customHeight="1">
      <c r="A90" s="66">
        <v>9.18</v>
      </c>
      <c r="B90" s="67" t="s">
        <v>195</v>
      </c>
      <c r="C90" s="39" t="s">
        <v>174</v>
      </c>
      <c r="D90" s="68">
        <v>97</v>
      </c>
      <c r="E90" s="69" t="s">
        <v>52</v>
      </c>
      <c r="F90" s="70">
        <v>14.33</v>
      </c>
      <c r="G90" s="40"/>
      <c r="H90" s="24"/>
      <c r="I90" s="47" t="s">
        <v>38</v>
      </c>
      <c r="J90" s="48">
        <f t="shared" si="0"/>
        <v>1</v>
      </c>
      <c r="K90" s="24" t="s">
        <v>39</v>
      </c>
      <c r="L90" s="24" t="s">
        <v>4</v>
      </c>
      <c r="M90" s="41"/>
      <c r="N90" s="24"/>
      <c r="O90" s="24"/>
      <c r="P90" s="46"/>
      <c r="Q90" s="24"/>
      <c r="R90" s="24"/>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59"/>
      <c r="BA90" s="42">
        <f t="shared" si="1"/>
        <v>1390</v>
      </c>
      <c r="BB90" s="60">
        <f t="shared" si="4"/>
        <v>1390</v>
      </c>
      <c r="BC90" s="56" t="str">
        <f t="shared" si="5"/>
        <v>INR  One Thousand Three Hundred &amp; Ninety  Only</v>
      </c>
      <c r="IA90" s="22">
        <v>9.18</v>
      </c>
      <c r="IB90" s="22" t="s">
        <v>195</v>
      </c>
      <c r="IC90" s="22" t="s">
        <v>174</v>
      </c>
      <c r="ID90" s="22">
        <v>97</v>
      </c>
      <c r="IE90" s="23" t="s">
        <v>52</v>
      </c>
      <c r="IF90" s="23"/>
      <c r="IG90" s="23"/>
      <c r="IH90" s="23"/>
      <c r="II90" s="23"/>
    </row>
    <row r="91" spans="1:243" s="22" customFormat="1" ht="85.5">
      <c r="A91" s="70">
        <v>9.19</v>
      </c>
      <c r="B91" s="67" t="s">
        <v>93</v>
      </c>
      <c r="C91" s="39" t="s">
        <v>175</v>
      </c>
      <c r="D91" s="68">
        <v>346</v>
      </c>
      <c r="E91" s="69" t="s">
        <v>52</v>
      </c>
      <c r="F91" s="70">
        <v>18.28</v>
      </c>
      <c r="G91" s="40"/>
      <c r="H91" s="24"/>
      <c r="I91" s="47" t="s">
        <v>38</v>
      </c>
      <c r="J91" s="48">
        <f t="shared" si="0"/>
        <v>1</v>
      </c>
      <c r="K91" s="24" t="s">
        <v>39</v>
      </c>
      <c r="L91" s="24" t="s">
        <v>4</v>
      </c>
      <c r="M91" s="41"/>
      <c r="N91" s="24"/>
      <c r="O91" s="24"/>
      <c r="P91" s="46"/>
      <c r="Q91" s="24"/>
      <c r="R91" s="24"/>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59"/>
      <c r="BA91" s="42">
        <f t="shared" si="1"/>
        <v>6325</v>
      </c>
      <c r="BB91" s="60">
        <f t="shared" si="4"/>
        <v>6325</v>
      </c>
      <c r="BC91" s="56" t="str">
        <f t="shared" si="5"/>
        <v>INR  Six Thousand Three Hundred &amp; Twenty Five  Only</v>
      </c>
      <c r="IA91" s="22">
        <v>9.19</v>
      </c>
      <c r="IB91" s="22" t="s">
        <v>93</v>
      </c>
      <c r="IC91" s="22" t="s">
        <v>175</v>
      </c>
      <c r="ID91" s="22">
        <v>346</v>
      </c>
      <c r="IE91" s="23" t="s">
        <v>52</v>
      </c>
      <c r="IF91" s="23"/>
      <c r="IG91" s="23"/>
      <c r="IH91" s="23"/>
      <c r="II91" s="23"/>
    </row>
    <row r="92" spans="1:243" s="22" customFormat="1" ht="57">
      <c r="A92" s="66">
        <v>9.2</v>
      </c>
      <c r="B92" s="71" t="s">
        <v>90</v>
      </c>
      <c r="C92" s="39" t="s">
        <v>176</v>
      </c>
      <c r="D92" s="80"/>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2"/>
      <c r="IA92" s="22">
        <v>9.2</v>
      </c>
      <c r="IB92" s="22" t="s">
        <v>90</v>
      </c>
      <c r="IC92" s="22" t="s">
        <v>176</v>
      </c>
      <c r="IE92" s="23"/>
      <c r="IF92" s="23"/>
      <c r="IG92" s="23"/>
      <c r="IH92" s="23"/>
      <c r="II92" s="23"/>
    </row>
    <row r="93" spans="1:243" s="22" customFormat="1" ht="28.5">
      <c r="A93" s="66">
        <v>9.21</v>
      </c>
      <c r="B93" s="71" t="s">
        <v>94</v>
      </c>
      <c r="C93" s="39" t="s">
        <v>177</v>
      </c>
      <c r="D93" s="68">
        <v>132</v>
      </c>
      <c r="E93" s="69" t="s">
        <v>52</v>
      </c>
      <c r="F93" s="70">
        <v>75.88</v>
      </c>
      <c r="G93" s="40"/>
      <c r="H93" s="24"/>
      <c r="I93" s="47" t="s">
        <v>38</v>
      </c>
      <c r="J93" s="48">
        <f t="shared" si="0"/>
        <v>1</v>
      </c>
      <c r="K93" s="24" t="s">
        <v>39</v>
      </c>
      <c r="L93" s="24" t="s">
        <v>4</v>
      </c>
      <c r="M93" s="41"/>
      <c r="N93" s="24"/>
      <c r="O93" s="24"/>
      <c r="P93" s="46"/>
      <c r="Q93" s="24"/>
      <c r="R93" s="24"/>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59"/>
      <c r="BA93" s="42">
        <f t="shared" si="1"/>
        <v>10016</v>
      </c>
      <c r="BB93" s="60">
        <f t="shared" si="4"/>
        <v>10016</v>
      </c>
      <c r="BC93" s="56" t="str">
        <f t="shared" si="5"/>
        <v>INR  Ten Thousand  &amp;Sixteen  Only</v>
      </c>
      <c r="IA93" s="22">
        <v>9.21</v>
      </c>
      <c r="IB93" s="22" t="s">
        <v>94</v>
      </c>
      <c r="IC93" s="22" t="s">
        <v>177</v>
      </c>
      <c r="ID93" s="22">
        <v>132</v>
      </c>
      <c r="IE93" s="23" t="s">
        <v>52</v>
      </c>
      <c r="IF93" s="23"/>
      <c r="IG93" s="23"/>
      <c r="IH93" s="23"/>
      <c r="II93" s="23"/>
    </row>
    <row r="94" spans="1:243" s="22" customFormat="1" ht="42.75">
      <c r="A94" s="70">
        <v>9.22</v>
      </c>
      <c r="B94" s="67" t="s">
        <v>271</v>
      </c>
      <c r="C94" s="39" t="s">
        <v>178</v>
      </c>
      <c r="D94" s="80"/>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2"/>
      <c r="IA94" s="22">
        <v>9.22</v>
      </c>
      <c r="IB94" s="22" t="s">
        <v>271</v>
      </c>
      <c r="IC94" s="22" t="s">
        <v>178</v>
      </c>
      <c r="IE94" s="23"/>
      <c r="IF94" s="23"/>
      <c r="IG94" s="23"/>
      <c r="IH94" s="23"/>
      <c r="II94" s="23"/>
    </row>
    <row r="95" spans="1:243" s="22" customFormat="1" ht="28.5" customHeight="1">
      <c r="A95" s="66">
        <v>9.23</v>
      </c>
      <c r="B95" s="67" t="s">
        <v>272</v>
      </c>
      <c r="C95" s="39" t="s">
        <v>179</v>
      </c>
      <c r="D95" s="68">
        <v>21.3</v>
      </c>
      <c r="E95" s="69" t="s">
        <v>52</v>
      </c>
      <c r="F95" s="70">
        <v>64.97</v>
      </c>
      <c r="G95" s="40"/>
      <c r="H95" s="24"/>
      <c r="I95" s="47" t="s">
        <v>38</v>
      </c>
      <c r="J95" s="48">
        <f t="shared" si="0"/>
        <v>1</v>
      </c>
      <c r="K95" s="24" t="s">
        <v>39</v>
      </c>
      <c r="L95" s="24" t="s">
        <v>4</v>
      </c>
      <c r="M95" s="41"/>
      <c r="N95" s="24"/>
      <c r="O95" s="24"/>
      <c r="P95" s="46"/>
      <c r="Q95" s="24"/>
      <c r="R95" s="24"/>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59"/>
      <c r="BA95" s="42">
        <f t="shared" si="1"/>
        <v>1384</v>
      </c>
      <c r="BB95" s="60">
        <f t="shared" si="4"/>
        <v>1384</v>
      </c>
      <c r="BC95" s="56" t="str">
        <f t="shared" si="5"/>
        <v>INR  One Thousand Three Hundred &amp; Eighty Four  Only</v>
      </c>
      <c r="IA95" s="22">
        <v>9.23</v>
      </c>
      <c r="IB95" s="72" t="s">
        <v>272</v>
      </c>
      <c r="IC95" s="22" t="s">
        <v>179</v>
      </c>
      <c r="ID95" s="22">
        <v>21.3</v>
      </c>
      <c r="IE95" s="23" t="s">
        <v>52</v>
      </c>
      <c r="IF95" s="23"/>
      <c r="IG95" s="23"/>
      <c r="IH95" s="23"/>
      <c r="II95" s="23"/>
    </row>
    <row r="96" spans="1:237" ht="15.75">
      <c r="A96" s="66">
        <v>10</v>
      </c>
      <c r="B96" s="67" t="s">
        <v>95</v>
      </c>
      <c r="C96" s="39" t="s">
        <v>317</v>
      </c>
      <c r="D96" s="80"/>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2"/>
      <c r="IA96" s="1">
        <v>10</v>
      </c>
      <c r="IB96" s="1" t="s">
        <v>95</v>
      </c>
      <c r="IC96" s="1" t="s">
        <v>317</v>
      </c>
    </row>
    <row r="97" spans="1:237" ht="27.75" customHeight="1">
      <c r="A97" s="70">
        <v>10.01</v>
      </c>
      <c r="B97" s="67" t="s">
        <v>96</v>
      </c>
      <c r="C97" s="39" t="s">
        <v>318</v>
      </c>
      <c r="D97" s="80"/>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2"/>
      <c r="IA97" s="1">
        <v>10.01</v>
      </c>
      <c r="IB97" s="1" t="s">
        <v>96</v>
      </c>
      <c r="IC97" s="1" t="s">
        <v>318</v>
      </c>
    </row>
    <row r="98" spans="1:239" ht="28.5">
      <c r="A98" s="66">
        <v>10.02</v>
      </c>
      <c r="B98" s="71" t="s">
        <v>97</v>
      </c>
      <c r="C98" s="39" t="s">
        <v>319</v>
      </c>
      <c r="D98" s="68">
        <v>4.5</v>
      </c>
      <c r="E98" s="69" t="s">
        <v>52</v>
      </c>
      <c r="F98" s="70">
        <v>419.11</v>
      </c>
      <c r="G98" s="40"/>
      <c r="H98" s="24"/>
      <c r="I98" s="47" t="s">
        <v>38</v>
      </c>
      <c r="J98" s="48">
        <f t="shared" si="0"/>
        <v>1</v>
      </c>
      <c r="K98" s="24" t="s">
        <v>39</v>
      </c>
      <c r="L98" s="24" t="s">
        <v>4</v>
      </c>
      <c r="M98" s="41"/>
      <c r="N98" s="24"/>
      <c r="O98" s="24"/>
      <c r="P98" s="46"/>
      <c r="Q98" s="24"/>
      <c r="R98" s="24"/>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59"/>
      <c r="BA98" s="42">
        <f t="shared" si="1"/>
        <v>1886</v>
      </c>
      <c r="BB98" s="60">
        <f t="shared" si="4"/>
        <v>1886</v>
      </c>
      <c r="BC98" s="56" t="str">
        <f t="shared" si="5"/>
        <v>INR  One Thousand Eight Hundred &amp; Eighty Six  Only</v>
      </c>
      <c r="IA98" s="1">
        <v>10.02</v>
      </c>
      <c r="IB98" s="1" t="s">
        <v>97</v>
      </c>
      <c r="IC98" s="1" t="s">
        <v>319</v>
      </c>
      <c r="ID98" s="1">
        <v>4.5</v>
      </c>
      <c r="IE98" s="3" t="s">
        <v>52</v>
      </c>
    </row>
    <row r="99" spans="1:237" ht="28.5">
      <c r="A99" s="66">
        <v>10.03</v>
      </c>
      <c r="B99" s="71" t="s">
        <v>273</v>
      </c>
      <c r="C99" s="39" t="s">
        <v>320</v>
      </c>
      <c r="D99" s="80"/>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2"/>
      <c r="IA99" s="1">
        <v>10.03</v>
      </c>
      <c r="IB99" s="1" t="s">
        <v>273</v>
      </c>
      <c r="IC99" s="1" t="s">
        <v>320</v>
      </c>
    </row>
    <row r="100" spans="1:239" ht="42.75">
      <c r="A100" s="70">
        <v>10.04</v>
      </c>
      <c r="B100" s="67" t="s">
        <v>98</v>
      </c>
      <c r="C100" s="39" t="s">
        <v>321</v>
      </c>
      <c r="D100" s="68">
        <v>3.49</v>
      </c>
      <c r="E100" s="69" t="s">
        <v>52</v>
      </c>
      <c r="F100" s="70">
        <v>1184.69</v>
      </c>
      <c r="G100" s="40"/>
      <c r="H100" s="24"/>
      <c r="I100" s="47" t="s">
        <v>38</v>
      </c>
      <c r="J100" s="48">
        <f t="shared" si="0"/>
        <v>1</v>
      </c>
      <c r="K100" s="24" t="s">
        <v>39</v>
      </c>
      <c r="L100" s="24" t="s">
        <v>4</v>
      </c>
      <c r="M100" s="41"/>
      <c r="N100" s="24"/>
      <c r="O100" s="24"/>
      <c r="P100" s="46"/>
      <c r="Q100" s="24"/>
      <c r="R100" s="24"/>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59"/>
      <c r="BA100" s="42">
        <f t="shared" si="1"/>
        <v>4135</v>
      </c>
      <c r="BB100" s="60">
        <f t="shared" si="4"/>
        <v>4135</v>
      </c>
      <c r="BC100" s="56" t="str">
        <f t="shared" si="5"/>
        <v>INR  Four Thousand One Hundred &amp; Thirty Five  Only</v>
      </c>
      <c r="IA100" s="1">
        <v>10.04</v>
      </c>
      <c r="IB100" s="1" t="s">
        <v>98</v>
      </c>
      <c r="IC100" s="1" t="s">
        <v>321</v>
      </c>
      <c r="ID100" s="1">
        <v>3.49</v>
      </c>
      <c r="IE100" s="3" t="s">
        <v>52</v>
      </c>
    </row>
    <row r="101" spans="1:239" ht="114">
      <c r="A101" s="66">
        <v>10.05</v>
      </c>
      <c r="B101" s="67" t="s">
        <v>274</v>
      </c>
      <c r="C101" s="39" t="s">
        <v>322</v>
      </c>
      <c r="D101" s="68">
        <v>11</v>
      </c>
      <c r="E101" s="69" t="s">
        <v>65</v>
      </c>
      <c r="F101" s="70">
        <v>285.79</v>
      </c>
      <c r="G101" s="40"/>
      <c r="H101" s="24"/>
      <c r="I101" s="47" t="s">
        <v>38</v>
      </c>
      <c r="J101" s="48">
        <f t="shared" si="0"/>
        <v>1</v>
      </c>
      <c r="K101" s="24" t="s">
        <v>39</v>
      </c>
      <c r="L101" s="24" t="s">
        <v>4</v>
      </c>
      <c r="M101" s="41"/>
      <c r="N101" s="24"/>
      <c r="O101" s="24"/>
      <c r="P101" s="46"/>
      <c r="Q101" s="24"/>
      <c r="R101" s="24"/>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59"/>
      <c r="BA101" s="42">
        <f t="shared" si="1"/>
        <v>3144</v>
      </c>
      <c r="BB101" s="60">
        <f t="shared" si="4"/>
        <v>3144</v>
      </c>
      <c r="BC101" s="56" t="str">
        <f t="shared" si="5"/>
        <v>INR  Three Thousand One Hundred &amp; Forty Four  Only</v>
      </c>
      <c r="IA101" s="1">
        <v>10.05</v>
      </c>
      <c r="IB101" s="1" t="s">
        <v>274</v>
      </c>
      <c r="IC101" s="1" t="s">
        <v>322</v>
      </c>
      <c r="ID101" s="1">
        <v>11</v>
      </c>
      <c r="IE101" s="3" t="s">
        <v>65</v>
      </c>
    </row>
    <row r="102" spans="1:237" ht="15.75">
      <c r="A102" s="66">
        <v>11</v>
      </c>
      <c r="B102" s="67" t="s">
        <v>275</v>
      </c>
      <c r="C102" s="39" t="s">
        <v>323</v>
      </c>
      <c r="D102" s="80"/>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2"/>
      <c r="IA102" s="1">
        <v>11</v>
      </c>
      <c r="IB102" s="1" t="s">
        <v>275</v>
      </c>
      <c r="IC102" s="1" t="s">
        <v>323</v>
      </c>
    </row>
    <row r="103" spans="1:237" ht="71.25">
      <c r="A103" s="70">
        <v>11.01</v>
      </c>
      <c r="B103" s="67" t="s">
        <v>196</v>
      </c>
      <c r="C103" s="39" t="s">
        <v>324</v>
      </c>
      <c r="D103" s="80"/>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2"/>
      <c r="IA103" s="1">
        <v>11.01</v>
      </c>
      <c r="IB103" s="1" t="s">
        <v>196</v>
      </c>
      <c r="IC103" s="1" t="s">
        <v>324</v>
      </c>
    </row>
    <row r="104" spans="1:239" ht="28.5">
      <c r="A104" s="66">
        <v>11.02</v>
      </c>
      <c r="B104" s="67" t="s">
        <v>197</v>
      </c>
      <c r="C104" s="39" t="s">
        <v>325</v>
      </c>
      <c r="D104" s="68">
        <v>0.46</v>
      </c>
      <c r="E104" s="69" t="s">
        <v>64</v>
      </c>
      <c r="F104" s="70">
        <v>1759.84</v>
      </c>
      <c r="G104" s="40"/>
      <c r="H104" s="24"/>
      <c r="I104" s="47" t="s">
        <v>38</v>
      </c>
      <c r="J104" s="48">
        <f t="shared" si="0"/>
        <v>1</v>
      </c>
      <c r="K104" s="24" t="s">
        <v>39</v>
      </c>
      <c r="L104" s="24" t="s">
        <v>4</v>
      </c>
      <c r="M104" s="41"/>
      <c r="N104" s="24"/>
      <c r="O104" s="24"/>
      <c r="P104" s="46"/>
      <c r="Q104" s="24"/>
      <c r="R104" s="24"/>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59"/>
      <c r="BA104" s="42">
        <f t="shared" si="1"/>
        <v>810</v>
      </c>
      <c r="BB104" s="60">
        <f t="shared" si="4"/>
        <v>810</v>
      </c>
      <c r="BC104" s="56" t="str">
        <f t="shared" si="5"/>
        <v>INR  Eight Hundred &amp; Ten  Only</v>
      </c>
      <c r="IA104" s="1">
        <v>11.02</v>
      </c>
      <c r="IB104" s="1" t="s">
        <v>197</v>
      </c>
      <c r="IC104" s="1" t="s">
        <v>325</v>
      </c>
      <c r="ID104" s="1">
        <v>0.46</v>
      </c>
      <c r="IE104" s="3" t="s">
        <v>64</v>
      </c>
    </row>
    <row r="105" spans="1:239" ht="28.5">
      <c r="A105" s="66">
        <v>11.03</v>
      </c>
      <c r="B105" s="67" t="s">
        <v>198</v>
      </c>
      <c r="C105" s="39" t="s">
        <v>326</v>
      </c>
      <c r="D105" s="68">
        <v>0.81</v>
      </c>
      <c r="E105" s="69" t="s">
        <v>64</v>
      </c>
      <c r="F105" s="70">
        <v>1086.89</v>
      </c>
      <c r="G105" s="40"/>
      <c r="H105" s="24"/>
      <c r="I105" s="47" t="s">
        <v>38</v>
      </c>
      <c r="J105" s="48">
        <f t="shared" si="0"/>
        <v>1</v>
      </c>
      <c r="K105" s="24" t="s">
        <v>39</v>
      </c>
      <c r="L105" s="24" t="s">
        <v>4</v>
      </c>
      <c r="M105" s="41"/>
      <c r="N105" s="24"/>
      <c r="O105" s="24"/>
      <c r="P105" s="46"/>
      <c r="Q105" s="24"/>
      <c r="R105" s="24"/>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59"/>
      <c r="BA105" s="42">
        <f t="shared" si="1"/>
        <v>880</v>
      </c>
      <c r="BB105" s="60">
        <f t="shared" si="4"/>
        <v>880</v>
      </c>
      <c r="BC105" s="56" t="str">
        <f t="shared" si="5"/>
        <v>INR  Eight Hundred &amp; Eighty  Only</v>
      </c>
      <c r="IA105" s="1">
        <v>11.03</v>
      </c>
      <c r="IB105" s="1" t="s">
        <v>198</v>
      </c>
      <c r="IC105" s="1" t="s">
        <v>326</v>
      </c>
      <c r="ID105" s="1">
        <v>0.81</v>
      </c>
      <c r="IE105" s="3" t="s">
        <v>64</v>
      </c>
    </row>
    <row r="106" spans="1:239" ht="85.5">
      <c r="A106" s="66">
        <v>11.04</v>
      </c>
      <c r="B106" s="67" t="s">
        <v>276</v>
      </c>
      <c r="C106" s="39" t="s">
        <v>327</v>
      </c>
      <c r="D106" s="68">
        <v>0.23</v>
      </c>
      <c r="E106" s="69" t="s">
        <v>64</v>
      </c>
      <c r="F106" s="70">
        <v>2567.38</v>
      </c>
      <c r="G106" s="40"/>
      <c r="H106" s="24"/>
      <c r="I106" s="47" t="s">
        <v>38</v>
      </c>
      <c r="J106" s="48">
        <f t="shared" si="0"/>
        <v>1</v>
      </c>
      <c r="K106" s="24" t="s">
        <v>39</v>
      </c>
      <c r="L106" s="24" t="s">
        <v>4</v>
      </c>
      <c r="M106" s="41"/>
      <c r="N106" s="24"/>
      <c r="O106" s="24"/>
      <c r="P106" s="46"/>
      <c r="Q106" s="24"/>
      <c r="R106" s="24"/>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59"/>
      <c r="BA106" s="42">
        <f t="shared" si="1"/>
        <v>590</v>
      </c>
      <c r="BB106" s="60">
        <f t="shared" si="4"/>
        <v>590</v>
      </c>
      <c r="BC106" s="56" t="str">
        <f t="shared" si="5"/>
        <v>INR  Five Hundred &amp; Ninety  Only</v>
      </c>
      <c r="IA106" s="1">
        <v>11.04</v>
      </c>
      <c r="IB106" s="1" t="s">
        <v>276</v>
      </c>
      <c r="IC106" s="1" t="s">
        <v>327</v>
      </c>
      <c r="ID106" s="1">
        <v>0.23</v>
      </c>
      <c r="IE106" s="3" t="s">
        <v>64</v>
      </c>
    </row>
    <row r="107" spans="1:237" ht="85.5">
      <c r="A107" s="66">
        <v>11.05</v>
      </c>
      <c r="B107" s="67" t="s">
        <v>277</v>
      </c>
      <c r="C107" s="39" t="s">
        <v>328</v>
      </c>
      <c r="D107" s="80"/>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2"/>
      <c r="IA107" s="1">
        <v>11.05</v>
      </c>
      <c r="IB107" s="1" t="s">
        <v>277</v>
      </c>
      <c r="IC107" s="1" t="s">
        <v>328</v>
      </c>
    </row>
    <row r="108" spans="1:239" ht="28.5">
      <c r="A108" s="66">
        <v>11.06</v>
      </c>
      <c r="B108" s="67" t="s">
        <v>278</v>
      </c>
      <c r="C108" s="39" t="s">
        <v>329</v>
      </c>
      <c r="D108" s="68">
        <v>0.23</v>
      </c>
      <c r="E108" s="69" t="s">
        <v>64</v>
      </c>
      <c r="F108" s="70">
        <v>1489.21</v>
      </c>
      <c r="G108" s="40"/>
      <c r="H108" s="24"/>
      <c r="I108" s="47" t="s">
        <v>38</v>
      </c>
      <c r="J108" s="48">
        <f t="shared" si="0"/>
        <v>1</v>
      </c>
      <c r="K108" s="24" t="s">
        <v>39</v>
      </c>
      <c r="L108" s="24" t="s">
        <v>4</v>
      </c>
      <c r="M108" s="41"/>
      <c r="N108" s="24"/>
      <c r="O108" s="24"/>
      <c r="P108" s="46"/>
      <c r="Q108" s="24"/>
      <c r="R108" s="24"/>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59"/>
      <c r="BA108" s="42">
        <f t="shared" si="1"/>
        <v>343</v>
      </c>
      <c r="BB108" s="60">
        <f t="shared" si="4"/>
        <v>343</v>
      </c>
      <c r="BC108" s="56" t="str">
        <f t="shared" si="5"/>
        <v>INR  Three Hundred &amp; Forty Three  Only</v>
      </c>
      <c r="IA108" s="1">
        <v>11.06</v>
      </c>
      <c r="IB108" s="1" t="s">
        <v>278</v>
      </c>
      <c r="IC108" s="1" t="s">
        <v>329</v>
      </c>
      <c r="ID108" s="1">
        <v>0.23</v>
      </c>
      <c r="IE108" s="3" t="s">
        <v>64</v>
      </c>
    </row>
    <row r="109" spans="1:237" ht="71.25">
      <c r="A109" s="66">
        <v>11.07</v>
      </c>
      <c r="B109" s="67" t="s">
        <v>99</v>
      </c>
      <c r="C109" s="39" t="s">
        <v>330</v>
      </c>
      <c r="D109" s="80"/>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2"/>
      <c r="IA109" s="1">
        <v>11.07</v>
      </c>
      <c r="IB109" s="1" t="s">
        <v>99</v>
      </c>
      <c r="IC109" s="1" t="s">
        <v>330</v>
      </c>
    </row>
    <row r="110" spans="1:239" ht="28.5">
      <c r="A110" s="66">
        <v>11.08</v>
      </c>
      <c r="B110" s="67" t="s">
        <v>199</v>
      </c>
      <c r="C110" s="39" t="s">
        <v>331</v>
      </c>
      <c r="D110" s="68">
        <v>2</v>
      </c>
      <c r="E110" s="69" t="s">
        <v>65</v>
      </c>
      <c r="F110" s="70">
        <v>265.4</v>
      </c>
      <c r="G110" s="65">
        <v>20610</v>
      </c>
      <c r="H110" s="50"/>
      <c r="I110" s="51" t="s">
        <v>38</v>
      </c>
      <c r="J110" s="52">
        <f t="shared" si="0"/>
        <v>1</v>
      </c>
      <c r="K110" s="50" t="s">
        <v>39</v>
      </c>
      <c r="L110" s="50" t="s">
        <v>4</v>
      </c>
      <c r="M110" s="53"/>
      <c r="N110" s="50"/>
      <c r="O110" s="50"/>
      <c r="P110" s="54"/>
      <c r="Q110" s="50"/>
      <c r="R110" s="50"/>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42">
        <f t="shared" si="1"/>
        <v>531</v>
      </c>
      <c r="BB110" s="55">
        <f t="shared" si="4"/>
        <v>531</v>
      </c>
      <c r="BC110" s="56" t="str">
        <f t="shared" si="5"/>
        <v>INR  Five Hundred &amp; Thirty One  Only</v>
      </c>
      <c r="IA110" s="1">
        <v>11.08</v>
      </c>
      <c r="IB110" s="1" t="s">
        <v>199</v>
      </c>
      <c r="IC110" s="1" t="s">
        <v>331</v>
      </c>
      <c r="ID110" s="1">
        <v>2</v>
      </c>
      <c r="IE110" s="3" t="s">
        <v>65</v>
      </c>
    </row>
    <row r="111" spans="1:237" ht="57">
      <c r="A111" s="66">
        <v>11.09</v>
      </c>
      <c r="B111" s="67" t="s">
        <v>279</v>
      </c>
      <c r="C111" s="39" t="s">
        <v>332</v>
      </c>
      <c r="D111" s="80"/>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2"/>
      <c r="IA111" s="1">
        <v>11.09</v>
      </c>
      <c r="IB111" s="1" t="s">
        <v>279</v>
      </c>
      <c r="IC111" s="1" t="s">
        <v>332</v>
      </c>
    </row>
    <row r="112" spans="1:239" ht="15.75">
      <c r="A112" s="66">
        <v>11.1</v>
      </c>
      <c r="B112" s="67" t="s">
        <v>199</v>
      </c>
      <c r="C112" s="39" t="s">
        <v>333</v>
      </c>
      <c r="D112" s="68">
        <v>1</v>
      </c>
      <c r="E112" s="69" t="s">
        <v>65</v>
      </c>
      <c r="F112" s="70">
        <v>103.72</v>
      </c>
      <c r="G112" s="40"/>
      <c r="H112" s="24"/>
      <c r="I112" s="47" t="s">
        <v>38</v>
      </c>
      <c r="J112" s="48">
        <f t="shared" si="0"/>
        <v>1</v>
      </c>
      <c r="K112" s="24" t="s">
        <v>39</v>
      </c>
      <c r="L112" s="24" t="s">
        <v>4</v>
      </c>
      <c r="M112" s="41"/>
      <c r="N112" s="24"/>
      <c r="O112" s="24"/>
      <c r="P112" s="46"/>
      <c r="Q112" s="24"/>
      <c r="R112" s="24"/>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59"/>
      <c r="BA112" s="42">
        <f t="shared" si="1"/>
        <v>104</v>
      </c>
      <c r="BB112" s="60">
        <f t="shared" si="4"/>
        <v>104</v>
      </c>
      <c r="BC112" s="56" t="str">
        <f t="shared" si="5"/>
        <v>INR  One Hundred &amp; Four  Only</v>
      </c>
      <c r="IA112" s="1">
        <v>11.1</v>
      </c>
      <c r="IB112" s="1" t="s">
        <v>199</v>
      </c>
      <c r="IC112" s="1" t="s">
        <v>333</v>
      </c>
      <c r="ID112" s="1">
        <v>1</v>
      </c>
      <c r="IE112" s="3" t="s">
        <v>65</v>
      </c>
    </row>
    <row r="113" spans="1:239" ht="71.25">
      <c r="A113" s="66">
        <v>11.11</v>
      </c>
      <c r="B113" s="67" t="s">
        <v>200</v>
      </c>
      <c r="C113" s="39" t="s">
        <v>334</v>
      </c>
      <c r="D113" s="68">
        <v>21</v>
      </c>
      <c r="E113" s="69" t="s">
        <v>52</v>
      </c>
      <c r="F113" s="70">
        <v>39.5</v>
      </c>
      <c r="G113" s="40"/>
      <c r="H113" s="24"/>
      <c r="I113" s="47" t="s">
        <v>38</v>
      </c>
      <c r="J113" s="48">
        <f t="shared" si="0"/>
        <v>1</v>
      </c>
      <c r="K113" s="24" t="s">
        <v>39</v>
      </c>
      <c r="L113" s="24" t="s">
        <v>4</v>
      </c>
      <c r="M113" s="41"/>
      <c r="N113" s="24"/>
      <c r="O113" s="24"/>
      <c r="P113" s="46"/>
      <c r="Q113" s="24"/>
      <c r="R113" s="24"/>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59"/>
      <c r="BA113" s="42">
        <f t="shared" si="1"/>
        <v>830</v>
      </c>
      <c r="BB113" s="60">
        <f t="shared" si="4"/>
        <v>830</v>
      </c>
      <c r="BC113" s="56" t="str">
        <f t="shared" si="5"/>
        <v>INR  Eight Hundred &amp; Thirty  Only</v>
      </c>
      <c r="IA113" s="1">
        <v>11.11</v>
      </c>
      <c r="IB113" s="1" t="s">
        <v>200</v>
      </c>
      <c r="IC113" s="1" t="s">
        <v>334</v>
      </c>
      <c r="ID113" s="1">
        <v>21</v>
      </c>
      <c r="IE113" s="3" t="s">
        <v>52</v>
      </c>
    </row>
    <row r="114" spans="1:237" ht="15.75">
      <c r="A114" s="66">
        <v>12</v>
      </c>
      <c r="B114" s="67" t="s">
        <v>100</v>
      </c>
      <c r="C114" s="39" t="s">
        <v>335</v>
      </c>
      <c r="D114" s="80"/>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2"/>
      <c r="IA114" s="1">
        <v>12</v>
      </c>
      <c r="IB114" s="1" t="s">
        <v>100</v>
      </c>
      <c r="IC114" s="1" t="s">
        <v>335</v>
      </c>
    </row>
    <row r="115" spans="1:237" ht="156.75">
      <c r="A115" s="66">
        <v>12.01</v>
      </c>
      <c r="B115" s="67" t="s">
        <v>201</v>
      </c>
      <c r="C115" s="39" t="s">
        <v>336</v>
      </c>
      <c r="D115" s="80"/>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2"/>
      <c r="IA115" s="1">
        <v>12.01</v>
      </c>
      <c r="IB115" s="1" t="s">
        <v>201</v>
      </c>
      <c r="IC115" s="1" t="s">
        <v>336</v>
      </c>
    </row>
    <row r="116" spans="1:239" ht="42.75">
      <c r="A116" s="66">
        <v>12.02</v>
      </c>
      <c r="B116" s="67" t="s">
        <v>202</v>
      </c>
      <c r="C116" s="39" t="s">
        <v>337</v>
      </c>
      <c r="D116" s="68">
        <v>1</v>
      </c>
      <c r="E116" s="69" t="s">
        <v>65</v>
      </c>
      <c r="F116" s="70">
        <v>5069.13</v>
      </c>
      <c r="G116" s="40"/>
      <c r="H116" s="24"/>
      <c r="I116" s="47" t="s">
        <v>38</v>
      </c>
      <c r="J116" s="48">
        <f t="shared" si="0"/>
        <v>1</v>
      </c>
      <c r="K116" s="24" t="s">
        <v>39</v>
      </c>
      <c r="L116" s="24" t="s">
        <v>4</v>
      </c>
      <c r="M116" s="41"/>
      <c r="N116" s="24"/>
      <c r="O116" s="24"/>
      <c r="P116" s="46"/>
      <c r="Q116" s="24"/>
      <c r="R116" s="24"/>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59"/>
      <c r="BA116" s="42">
        <f t="shared" si="1"/>
        <v>5069</v>
      </c>
      <c r="BB116" s="60">
        <f t="shared" si="4"/>
        <v>5069</v>
      </c>
      <c r="BC116" s="56" t="str">
        <f t="shared" si="5"/>
        <v>INR  Five Thousand  &amp;Sixty Nine  Only</v>
      </c>
      <c r="IA116" s="1">
        <v>12.02</v>
      </c>
      <c r="IB116" s="1" t="s">
        <v>202</v>
      </c>
      <c r="IC116" s="1" t="s">
        <v>337</v>
      </c>
      <c r="ID116" s="1">
        <v>1</v>
      </c>
      <c r="IE116" s="3" t="s">
        <v>65</v>
      </c>
    </row>
    <row r="117" spans="1:237" ht="156.75">
      <c r="A117" s="66">
        <v>12.03</v>
      </c>
      <c r="B117" s="67" t="s">
        <v>203</v>
      </c>
      <c r="C117" s="39" t="s">
        <v>338</v>
      </c>
      <c r="D117" s="80"/>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2"/>
      <c r="IA117" s="1">
        <v>12.03</v>
      </c>
      <c r="IB117" s="1" t="s">
        <v>203</v>
      </c>
      <c r="IC117" s="1" t="s">
        <v>338</v>
      </c>
    </row>
    <row r="118" spans="1:239" ht="28.5">
      <c r="A118" s="66">
        <v>12.04</v>
      </c>
      <c r="B118" s="67" t="s">
        <v>204</v>
      </c>
      <c r="C118" s="39" t="s">
        <v>339</v>
      </c>
      <c r="D118" s="68">
        <v>1</v>
      </c>
      <c r="E118" s="69" t="s">
        <v>65</v>
      </c>
      <c r="F118" s="70">
        <v>4858</v>
      </c>
      <c r="G118" s="40"/>
      <c r="H118" s="24"/>
      <c r="I118" s="47" t="s">
        <v>38</v>
      </c>
      <c r="J118" s="48">
        <f t="shared" si="0"/>
        <v>1</v>
      </c>
      <c r="K118" s="24" t="s">
        <v>39</v>
      </c>
      <c r="L118" s="24" t="s">
        <v>4</v>
      </c>
      <c r="M118" s="41"/>
      <c r="N118" s="24"/>
      <c r="O118" s="24"/>
      <c r="P118" s="46"/>
      <c r="Q118" s="24"/>
      <c r="R118" s="24"/>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59"/>
      <c r="BA118" s="42">
        <f t="shared" si="1"/>
        <v>4858</v>
      </c>
      <c r="BB118" s="60">
        <f t="shared" si="4"/>
        <v>4858</v>
      </c>
      <c r="BC118" s="56" t="str">
        <f t="shared" si="5"/>
        <v>INR  Four Thousand Eight Hundred &amp; Fifty Eight  Only</v>
      </c>
      <c r="IA118" s="1">
        <v>12.04</v>
      </c>
      <c r="IB118" s="1" t="s">
        <v>204</v>
      </c>
      <c r="IC118" s="1" t="s">
        <v>339</v>
      </c>
      <c r="ID118" s="1">
        <v>1</v>
      </c>
      <c r="IE118" s="3" t="s">
        <v>65</v>
      </c>
    </row>
    <row r="119" spans="1:239" ht="57">
      <c r="A119" s="66">
        <v>12.05</v>
      </c>
      <c r="B119" s="67" t="s">
        <v>205</v>
      </c>
      <c r="C119" s="39" t="s">
        <v>340</v>
      </c>
      <c r="D119" s="68">
        <v>2</v>
      </c>
      <c r="E119" s="69" t="s">
        <v>65</v>
      </c>
      <c r="F119" s="70">
        <v>777.07</v>
      </c>
      <c r="G119" s="65">
        <v>37800</v>
      </c>
      <c r="H119" s="50"/>
      <c r="I119" s="51" t="s">
        <v>38</v>
      </c>
      <c r="J119" s="52">
        <f t="shared" si="0"/>
        <v>1</v>
      </c>
      <c r="K119" s="50" t="s">
        <v>39</v>
      </c>
      <c r="L119" s="50" t="s">
        <v>4</v>
      </c>
      <c r="M119" s="53"/>
      <c r="N119" s="50"/>
      <c r="O119" s="50"/>
      <c r="P119" s="54"/>
      <c r="Q119" s="50"/>
      <c r="R119" s="50"/>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42">
        <f t="shared" si="1"/>
        <v>1554</v>
      </c>
      <c r="BB119" s="55">
        <f t="shared" si="4"/>
        <v>1554</v>
      </c>
      <c r="BC119" s="56" t="str">
        <f t="shared" si="5"/>
        <v>INR  One Thousand Five Hundred &amp; Fifty Four  Only</v>
      </c>
      <c r="IA119" s="1">
        <v>12.05</v>
      </c>
      <c r="IB119" s="1" t="s">
        <v>205</v>
      </c>
      <c r="IC119" s="1" t="s">
        <v>340</v>
      </c>
      <c r="ID119" s="1">
        <v>2</v>
      </c>
      <c r="IE119" s="3" t="s">
        <v>65</v>
      </c>
    </row>
    <row r="120" spans="1:239" ht="57">
      <c r="A120" s="66">
        <v>12.06</v>
      </c>
      <c r="B120" s="67" t="s">
        <v>206</v>
      </c>
      <c r="C120" s="39" t="s">
        <v>341</v>
      </c>
      <c r="D120" s="68">
        <v>1</v>
      </c>
      <c r="E120" s="69" t="s">
        <v>65</v>
      </c>
      <c r="F120" s="70">
        <v>5365.32</v>
      </c>
      <c r="G120" s="65">
        <v>37800</v>
      </c>
      <c r="H120" s="50"/>
      <c r="I120" s="51" t="s">
        <v>38</v>
      </c>
      <c r="J120" s="52">
        <f t="shared" si="0"/>
        <v>1</v>
      </c>
      <c r="K120" s="50" t="s">
        <v>39</v>
      </c>
      <c r="L120" s="50" t="s">
        <v>4</v>
      </c>
      <c r="M120" s="53"/>
      <c r="N120" s="50"/>
      <c r="O120" s="50"/>
      <c r="P120" s="54"/>
      <c r="Q120" s="50"/>
      <c r="R120" s="50"/>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42">
        <f t="shared" si="1"/>
        <v>5365</v>
      </c>
      <c r="BB120" s="55">
        <f t="shared" si="4"/>
        <v>5365</v>
      </c>
      <c r="BC120" s="56" t="str">
        <f t="shared" si="5"/>
        <v>INR  Five Thousand Three Hundred &amp; Sixty Five  Only</v>
      </c>
      <c r="IA120" s="1">
        <v>12.06</v>
      </c>
      <c r="IB120" s="1" t="s">
        <v>206</v>
      </c>
      <c r="IC120" s="1" t="s">
        <v>341</v>
      </c>
      <c r="ID120" s="1">
        <v>1</v>
      </c>
      <c r="IE120" s="3" t="s">
        <v>65</v>
      </c>
    </row>
    <row r="121" spans="1:237" ht="57">
      <c r="A121" s="66">
        <v>12.07</v>
      </c>
      <c r="B121" s="67" t="s">
        <v>207</v>
      </c>
      <c r="C121" s="39" t="s">
        <v>342</v>
      </c>
      <c r="D121" s="80"/>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2"/>
      <c r="IA121" s="1">
        <v>12.07</v>
      </c>
      <c r="IB121" s="1" t="s">
        <v>207</v>
      </c>
      <c r="IC121" s="1" t="s">
        <v>342</v>
      </c>
    </row>
    <row r="122" spans="1:239" ht="35.25" customHeight="1">
      <c r="A122" s="66">
        <v>12.08</v>
      </c>
      <c r="B122" s="67" t="s">
        <v>208</v>
      </c>
      <c r="C122" s="39" t="s">
        <v>343</v>
      </c>
      <c r="D122" s="68">
        <v>2</v>
      </c>
      <c r="E122" s="69" t="s">
        <v>65</v>
      </c>
      <c r="F122" s="70">
        <v>802.67</v>
      </c>
      <c r="G122" s="65">
        <v>37800</v>
      </c>
      <c r="H122" s="50"/>
      <c r="I122" s="51" t="s">
        <v>38</v>
      </c>
      <c r="J122" s="52">
        <f t="shared" si="0"/>
        <v>1</v>
      </c>
      <c r="K122" s="50" t="s">
        <v>39</v>
      </c>
      <c r="L122" s="50" t="s">
        <v>4</v>
      </c>
      <c r="M122" s="53"/>
      <c r="N122" s="50"/>
      <c r="O122" s="50"/>
      <c r="P122" s="54"/>
      <c r="Q122" s="50"/>
      <c r="R122" s="50"/>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42">
        <f t="shared" si="1"/>
        <v>1605</v>
      </c>
      <c r="BB122" s="55">
        <f t="shared" si="4"/>
        <v>1605</v>
      </c>
      <c r="BC122" s="56" t="str">
        <f t="shared" si="5"/>
        <v>INR  One Thousand Six Hundred &amp; Five  Only</v>
      </c>
      <c r="IA122" s="1">
        <v>12.08</v>
      </c>
      <c r="IB122" s="1" t="s">
        <v>208</v>
      </c>
      <c r="IC122" s="1" t="s">
        <v>343</v>
      </c>
      <c r="ID122" s="1">
        <v>2</v>
      </c>
      <c r="IE122" s="3" t="s">
        <v>65</v>
      </c>
    </row>
    <row r="123" spans="1:239" ht="85.5">
      <c r="A123" s="66">
        <v>12.09</v>
      </c>
      <c r="B123" s="67" t="s">
        <v>101</v>
      </c>
      <c r="C123" s="39" t="s">
        <v>344</v>
      </c>
      <c r="D123" s="68">
        <v>2</v>
      </c>
      <c r="E123" s="69" t="s">
        <v>65</v>
      </c>
      <c r="F123" s="70">
        <v>1237.3</v>
      </c>
      <c r="G123" s="40"/>
      <c r="H123" s="24"/>
      <c r="I123" s="47" t="s">
        <v>38</v>
      </c>
      <c r="J123" s="48">
        <f t="shared" si="0"/>
        <v>1</v>
      </c>
      <c r="K123" s="24" t="s">
        <v>39</v>
      </c>
      <c r="L123" s="24" t="s">
        <v>4</v>
      </c>
      <c r="M123" s="41"/>
      <c r="N123" s="24"/>
      <c r="O123" s="24"/>
      <c r="P123" s="46"/>
      <c r="Q123" s="24"/>
      <c r="R123" s="24"/>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59"/>
      <c r="BA123" s="42">
        <f t="shared" si="1"/>
        <v>2475</v>
      </c>
      <c r="BB123" s="60">
        <f t="shared" si="4"/>
        <v>2475</v>
      </c>
      <c r="BC123" s="56" t="str">
        <f t="shared" si="5"/>
        <v>INR  Two Thousand Four Hundred &amp; Seventy Five  Only</v>
      </c>
      <c r="IA123" s="1">
        <v>12.09</v>
      </c>
      <c r="IB123" s="1" t="s">
        <v>101</v>
      </c>
      <c r="IC123" s="1" t="s">
        <v>344</v>
      </c>
      <c r="ID123" s="1">
        <v>2</v>
      </c>
      <c r="IE123" s="3" t="s">
        <v>65</v>
      </c>
    </row>
    <row r="124" spans="1:237" ht="28.5">
      <c r="A124" s="66">
        <v>12.1</v>
      </c>
      <c r="B124" s="67" t="s">
        <v>209</v>
      </c>
      <c r="C124" s="39" t="s">
        <v>345</v>
      </c>
      <c r="D124" s="80"/>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2"/>
      <c r="IA124" s="1">
        <v>12.1</v>
      </c>
      <c r="IB124" s="1" t="s">
        <v>209</v>
      </c>
      <c r="IC124" s="1" t="s">
        <v>345</v>
      </c>
    </row>
    <row r="125" spans="1:237" ht="15.75">
      <c r="A125" s="66">
        <v>12.11</v>
      </c>
      <c r="B125" s="67" t="s">
        <v>210</v>
      </c>
      <c r="C125" s="39" t="s">
        <v>346</v>
      </c>
      <c r="D125" s="80"/>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2"/>
      <c r="IA125" s="1">
        <v>12.11</v>
      </c>
      <c r="IB125" s="1" t="s">
        <v>210</v>
      </c>
      <c r="IC125" s="1" t="s">
        <v>346</v>
      </c>
    </row>
    <row r="126" spans="1:239" ht="28.5">
      <c r="A126" s="66">
        <v>12.12</v>
      </c>
      <c r="B126" s="67" t="s">
        <v>211</v>
      </c>
      <c r="C126" s="39" t="s">
        <v>347</v>
      </c>
      <c r="D126" s="68">
        <v>19.7</v>
      </c>
      <c r="E126" s="69" t="s">
        <v>73</v>
      </c>
      <c r="F126" s="70">
        <v>944.67</v>
      </c>
      <c r="G126" s="65">
        <v>37800</v>
      </c>
      <c r="H126" s="50"/>
      <c r="I126" s="51" t="s">
        <v>38</v>
      </c>
      <c r="J126" s="52">
        <f t="shared" si="0"/>
        <v>1</v>
      </c>
      <c r="K126" s="50" t="s">
        <v>39</v>
      </c>
      <c r="L126" s="50" t="s">
        <v>4</v>
      </c>
      <c r="M126" s="53"/>
      <c r="N126" s="50"/>
      <c r="O126" s="50"/>
      <c r="P126" s="54"/>
      <c r="Q126" s="50"/>
      <c r="R126" s="50"/>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42">
        <f t="shared" si="1"/>
        <v>18610</v>
      </c>
      <c r="BB126" s="55">
        <f t="shared" si="4"/>
        <v>18610</v>
      </c>
      <c r="BC126" s="56" t="str">
        <f t="shared" si="5"/>
        <v>INR  Eighteen Thousand Six Hundred &amp; Ten  Only</v>
      </c>
      <c r="IA126" s="1">
        <v>12.12</v>
      </c>
      <c r="IB126" s="1" t="s">
        <v>211</v>
      </c>
      <c r="IC126" s="1" t="s">
        <v>347</v>
      </c>
      <c r="ID126" s="1">
        <v>19.7</v>
      </c>
      <c r="IE126" s="3" t="s">
        <v>73</v>
      </c>
    </row>
    <row r="127" spans="1:237" ht="15.75">
      <c r="A127" s="66">
        <v>12.13</v>
      </c>
      <c r="B127" s="67" t="s">
        <v>212</v>
      </c>
      <c r="C127" s="39" t="s">
        <v>348</v>
      </c>
      <c r="D127" s="80"/>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2"/>
      <c r="IA127" s="1">
        <v>12.13</v>
      </c>
      <c r="IB127" s="1" t="s">
        <v>212</v>
      </c>
      <c r="IC127" s="1" t="s">
        <v>348</v>
      </c>
    </row>
    <row r="128" spans="1:239" ht="28.5">
      <c r="A128" s="66">
        <v>12.14</v>
      </c>
      <c r="B128" s="67" t="s">
        <v>213</v>
      </c>
      <c r="C128" s="39" t="s">
        <v>349</v>
      </c>
      <c r="D128" s="68">
        <v>1.5</v>
      </c>
      <c r="E128" s="69" t="s">
        <v>73</v>
      </c>
      <c r="F128" s="70">
        <v>913.72</v>
      </c>
      <c r="G128" s="40"/>
      <c r="H128" s="24"/>
      <c r="I128" s="47" t="s">
        <v>38</v>
      </c>
      <c r="J128" s="48">
        <f t="shared" si="0"/>
        <v>1</v>
      </c>
      <c r="K128" s="24" t="s">
        <v>39</v>
      </c>
      <c r="L128" s="24" t="s">
        <v>4</v>
      </c>
      <c r="M128" s="41"/>
      <c r="N128" s="24"/>
      <c r="O128" s="24"/>
      <c r="P128" s="46"/>
      <c r="Q128" s="24"/>
      <c r="R128" s="24"/>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59"/>
      <c r="BA128" s="42">
        <f>ROUND(total_amount_ba($B$2,$D$2,D128,F128,J128,K128,M128),0)</f>
        <v>1371</v>
      </c>
      <c r="BB128" s="60">
        <f>BA128+SUM(N128:AZ128)</f>
        <v>1371</v>
      </c>
      <c r="BC128" s="56" t="str">
        <f>SpellNumber(L128,BB128)</f>
        <v>INR  One Thousand Three Hundred &amp; Seventy One  Only</v>
      </c>
      <c r="IA128" s="1">
        <v>12.14</v>
      </c>
      <c r="IB128" s="1" t="s">
        <v>213</v>
      </c>
      <c r="IC128" s="1" t="s">
        <v>349</v>
      </c>
      <c r="ID128" s="1">
        <v>1.5</v>
      </c>
      <c r="IE128" s="3" t="s">
        <v>73</v>
      </c>
    </row>
    <row r="129" spans="1:237" ht="28.5">
      <c r="A129" s="66">
        <v>12.15</v>
      </c>
      <c r="B129" s="67" t="s">
        <v>214</v>
      </c>
      <c r="C129" s="39" t="s">
        <v>350</v>
      </c>
      <c r="D129" s="80"/>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2"/>
      <c r="IA129" s="1">
        <v>12.15</v>
      </c>
      <c r="IB129" s="1" t="s">
        <v>214</v>
      </c>
      <c r="IC129" s="1" t="s">
        <v>350</v>
      </c>
    </row>
    <row r="130" spans="1:237" ht="15.75">
      <c r="A130" s="66">
        <v>12.16</v>
      </c>
      <c r="B130" s="67" t="s">
        <v>210</v>
      </c>
      <c r="C130" s="39" t="s">
        <v>351</v>
      </c>
      <c r="D130" s="80"/>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2"/>
      <c r="IA130" s="1">
        <v>12.16</v>
      </c>
      <c r="IB130" s="1" t="s">
        <v>210</v>
      </c>
      <c r="IC130" s="1" t="s">
        <v>351</v>
      </c>
    </row>
    <row r="131" spans="1:239" ht="35.25" customHeight="1">
      <c r="A131" s="66">
        <v>12.17</v>
      </c>
      <c r="B131" s="67" t="s">
        <v>215</v>
      </c>
      <c r="C131" s="39" t="s">
        <v>352</v>
      </c>
      <c r="D131" s="68">
        <v>3</v>
      </c>
      <c r="E131" s="69" t="s">
        <v>65</v>
      </c>
      <c r="F131" s="70">
        <v>385.57</v>
      </c>
      <c r="G131" s="40"/>
      <c r="H131" s="24"/>
      <c r="I131" s="47" t="s">
        <v>38</v>
      </c>
      <c r="J131" s="48">
        <f t="shared" si="0"/>
        <v>1</v>
      </c>
      <c r="K131" s="24" t="s">
        <v>39</v>
      </c>
      <c r="L131" s="24" t="s">
        <v>4</v>
      </c>
      <c r="M131" s="41"/>
      <c r="N131" s="24"/>
      <c r="O131" s="24"/>
      <c r="P131" s="46"/>
      <c r="Q131" s="24"/>
      <c r="R131" s="24"/>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59"/>
      <c r="BA131" s="42">
        <f>ROUND(total_amount_ba($B$2,$D$2,D131,F131,J131,K131,M131),0)</f>
        <v>1157</v>
      </c>
      <c r="BB131" s="60">
        <f>BA131+SUM(N131:AZ131)</f>
        <v>1157</v>
      </c>
      <c r="BC131" s="56" t="str">
        <f>SpellNumber(L131,BB131)</f>
        <v>INR  One Thousand One Hundred &amp; Fifty Seven  Only</v>
      </c>
      <c r="IA131" s="1">
        <v>12.17</v>
      </c>
      <c r="IB131" s="1" t="s">
        <v>215</v>
      </c>
      <c r="IC131" s="1" t="s">
        <v>352</v>
      </c>
      <c r="ID131" s="1">
        <v>3</v>
      </c>
      <c r="IE131" s="3" t="s">
        <v>65</v>
      </c>
    </row>
    <row r="132" spans="1:237" ht="71.25" customHeight="1">
      <c r="A132" s="66">
        <v>12.18</v>
      </c>
      <c r="B132" s="67" t="s">
        <v>216</v>
      </c>
      <c r="C132" s="39" t="s">
        <v>353</v>
      </c>
      <c r="D132" s="80"/>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2"/>
      <c r="IA132" s="1">
        <v>12.18</v>
      </c>
      <c r="IB132" s="1" t="s">
        <v>216</v>
      </c>
      <c r="IC132" s="1" t="s">
        <v>353</v>
      </c>
    </row>
    <row r="133" spans="1:237" ht="15.75">
      <c r="A133" s="66">
        <v>12.19</v>
      </c>
      <c r="B133" s="67" t="s">
        <v>217</v>
      </c>
      <c r="C133" s="39" t="s">
        <v>354</v>
      </c>
      <c r="D133" s="80"/>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2"/>
      <c r="IA133" s="1">
        <v>12.19</v>
      </c>
      <c r="IB133" s="1" t="s">
        <v>217</v>
      </c>
      <c r="IC133" s="1" t="s">
        <v>354</v>
      </c>
    </row>
    <row r="134" spans="1:239" ht="28.5">
      <c r="A134" s="66">
        <v>12.2</v>
      </c>
      <c r="B134" s="67" t="s">
        <v>218</v>
      </c>
      <c r="C134" s="39" t="s">
        <v>355</v>
      </c>
      <c r="D134" s="68">
        <v>2</v>
      </c>
      <c r="E134" s="69" t="s">
        <v>65</v>
      </c>
      <c r="F134" s="70">
        <v>641.29</v>
      </c>
      <c r="G134" s="40"/>
      <c r="H134" s="24"/>
      <c r="I134" s="47" t="s">
        <v>38</v>
      </c>
      <c r="J134" s="48">
        <f t="shared" si="0"/>
        <v>1</v>
      </c>
      <c r="K134" s="24" t="s">
        <v>39</v>
      </c>
      <c r="L134" s="24" t="s">
        <v>4</v>
      </c>
      <c r="M134" s="41"/>
      <c r="N134" s="24"/>
      <c r="O134" s="24"/>
      <c r="P134" s="46"/>
      <c r="Q134" s="24"/>
      <c r="R134" s="24"/>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59"/>
      <c r="BA134" s="42">
        <f>ROUND(total_amount_ba($B$2,$D$2,D134,F134,J134,K134,M134),0)</f>
        <v>1283</v>
      </c>
      <c r="BB134" s="60">
        <f>BA134+SUM(N134:AZ134)</f>
        <v>1283</v>
      </c>
      <c r="BC134" s="56" t="str">
        <f>SpellNumber(L134,BB134)</f>
        <v>INR  One Thousand Two Hundred &amp; Eighty Three  Only</v>
      </c>
      <c r="IA134" s="1">
        <v>12.2</v>
      </c>
      <c r="IB134" s="1" t="s">
        <v>218</v>
      </c>
      <c r="IC134" s="1" t="s">
        <v>355</v>
      </c>
      <c r="ID134" s="1">
        <v>2</v>
      </c>
      <c r="IE134" s="3" t="s">
        <v>65</v>
      </c>
    </row>
    <row r="135" spans="1:237" ht="28.5">
      <c r="A135" s="66">
        <v>12.21</v>
      </c>
      <c r="B135" s="67" t="s">
        <v>219</v>
      </c>
      <c r="C135" s="39" t="s">
        <v>356</v>
      </c>
      <c r="D135" s="80"/>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2"/>
      <c r="IA135" s="1">
        <v>12.21</v>
      </c>
      <c r="IB135" s="1" t="s">
        <v>219</v>
      </c>
      <c r="IC135" s="1" t="s">
        <v>356</v>
      </c>
    </row>
    <row r="136" spans="1:237" ht="15.75">
      <c r="A136" s="66">
        <v>12.22</v>
      </c>
      <c r="B136" s="67" t="s">
        <v>188</v>
      </c>
      <c r="C136" s="39" t="s">
        <v>357</v>
      </c>
      <c r="D136" s="80"/>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2"/>
      <c r="IA136" s="1">
        <v>12.22</v>
      </c>
      <c r="IB136" s="1" t="s">
        <v>188</v>
      </c>
      <c r="IC136" s="1" t="s">
        <v>357</v>
      </c>
    </row>
    <row r="137" spans="1:239" ht="28.5">
      <c r="A137" s="66">
        <v>12.23</v>
      </c>
      <c r="B137" s="67" t="s">
        <v>218</v>
      </c>
      <c r="C137" s="39" t="s">
        <v>358</v>
      </c>
      <c r="D137" s="68">
        <v>2</v>
      </c>
      <c r="E137" s="69" t="s">
        <v>65</v>
      </c>
      <c r="F137" s="70">
        <v>385.57</v>
      </c>
      <c r="G137" s="40"/>
      <c r="H137" s="24"/>
      <c r="I137" s="47" t="s">
        <v>38</v>
      </c>
      <c r="J137" s="48">
        <f t="shared" si="0"/>
        <v>1</v>
      </c>
      <c r="K137" s="24" t="s">
        <v>39</v>
      </c>
      <c r="L137" s="24" t="s">
        <v>4</v>
      </c>
      <c r="M137" s="41"/>
      <c r="N137" s="24"/>
      <c r="O137" s="24"/>
      <c r="P137" s="46"/>
      <c r="Q137" s="24"/>
      <c r="R137" s="24"/>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59"/>
      <c r="BA137" s="42">
        <f>ROUND(total_amount_ba($B$2,$D$2,D137,F137,J137,K137,M137),0)</f>
        <v>771</v>
      </c>
      <c r="BB137" s="60">
        <f>BA137+SUM(N137:AZ137)</f>
        <v>771</v>
      </c>
      <c r="BC137" s="56" t="str">
        <f>SpellNumber(L137,BB137)</f>
        <v>INR  Seven Hundred &amp; Seventy One  Only</v>
      </c>
      <c r="IA137" s="1">
        <v>12.23</v>
      </c>
      <c r="IB137" s="1" t="s">
        <v>218</v>
      </c>
      <c r="IC137" s="1" t="s">
        <v>358</v>
      </c>
      <c r="ID137" s="1">
        <v>2</v>
      </c>
      <c r="IE137" s="3" t="s">
        <v>65</v>
      </c>
    </row>
    <row r="138" spans="1:237" ht="15.75">
      <c r="A138" s="66">
        <v>12.24</v>
      </c>
      <c r="B138" s="67" t="s">
        <v>220</v>
      </c>
      <c r="C138" s="39" t="s">
        <v>359</v>
      </c>
      <c r="D138" s="80"/>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1"/>
      <c r="AZ138" s="81"/>
      <c r="BA138" s="81"/>
      <c r="BB138" s="81"/>
      <c r="BC138" s="82"/>
      <c r="IA138" s="1">
        <v>12.24</v>
      </c>
      <c r="IB138" s="1" t="s">
        <v>220</v>
      </c>
      <c r="IC138" s="1" t="s">
        <v>359</v>
      </c>
    </row>
    <row r="139" spans="1:237" ht="15.75">
      <c r="A139" s="66">
        <v>12.25</v>
      </c>
      <c r="B139" s="67" t="s">
        <v>188</v>
      </c>
      <c r="C139" s="39" t="s">
        <v>360</v>
      </c>
      <c r="D139" s="80"/>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1"/>
      <c r="AZ139" s="81"/>
      <c r="BA139" s="81"/>
      <c r="BB139" s="81"/>
      <c r="BC139" s="82"/>
      <c r="IA139" s="1">
        <v>12.25</v>
      </c>
      <c r="IB139" s="1" t="s">
        <v>188</v>
      </c>
      <c r="IC139" s="1" t="s">
        <v>360</v>
      </c>
    </row>
    <row r="140" spans="1:239" ht="28.5">
      <c r="A140" s="66">
        <v>12.26</v>
      </c>
      <c r="B140" s="67" t="s">
        <v>218</v>
      </c>
      <c r="C140" s="39" t="s">
        <v>361</v>
      </c>
      <c r="D140" s="68">
        <v>2</v>
      </c>
      <c r="E140" s="69" t="s">
        <v>65</v>
      </c>
      <c r="F140" s="70">
        <v>385.57</v>
      </c>
      <c r="G140" s="40"/>
      <c r="H140" s="24"/>
      <c r="I140" s="47" t="s">
        <v>38</v>
      </c>
      <c r="J140" s="48">
        <f t="shared" si="0"/>
        <v>1</v>
      </c>
      <c r="K140" s="24" t="s">
        <v>39</v>
      </c>
      <c r="L140" s="24" t="s">
        <v>4</v>
      </c>
      <c r="M140" s="41"/>
      <c r="N140" s="24"/>
      <c r="O140" s="24"/>
      <c r="P140" s="46"/>
      <c r="Q140" s="24"/>
      <c r="R140" s="24"/>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59"/>
      <c r="BA140" s="42">
        <f>ROUND(total_amount_ba($B$2,$D$2,D140,F140,J140,K140,M140),0)</f>
        <v>771</v>
      </c>
      <c r="BB140" s="60">
        <f>BA140+SUM(N140:AZ140)</f>
        <v>771</v>
      </c>
      <c r="BC140" s="56" t="str">
        <f>SpellNumber(L140,BB140)</f>
        <v>INR  Seven Hundred &amp; Seventy One  Only</v>
      </c>
      <c r="IA140" s="1">
        <v>12.26</v>
      </c>
      <c r="IB140" s="1" t="s">
        <v>218</v>
      </c>
      <c r="IC140" s="1" t="s">
        <v>361</v>
      </c>
      <c r="ID140" s="1">
        <v>2</v>
      </c>
      <c r="IE140" s="3" t="s">
        <v>65</v>
      </c>
    </row>
    <row r="141" spans="1:237" ht="42.75">
      <c r="A141" s="66">
        <v>12.27</v>
      </c>
      <c r="B141" s="67" t="s">
        <v>221</v>
      </c>
      <c r="C141" s="39" t="s">
        <v>362</v>
      </c>
      <c r="D141" s="80"/>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c r="AZ141" s="81"/>
      <c r="BA141" s="81"/>
      <c r="BB141" s="81"/>
      <c r="BC141" s="82"/>
      <c r="IA141" s="1">
        <v>12.27</v>
      </c>
      <c r="IB141" s="1" t="s">
        <v>221</v>
      </c>
      <c r="IC141" s="1" t="s">
        <v>362</v>
      </c>
    </row>
    <row r="142" spans="1:239" ht="28.5">
      <c r="A142" s="66">
        <v>12.28</v>
      </c>
      <c r="B142" s="67" t="s">
        <v>188</v>
      </c>
      <c r="C142" s="39" t="s">
        <v>363</v>
      </c>
      <c r="D142" s="68">
        <v>21</v>
      </c>
      <c r="E142" s="69" t="s">
        <v>65</v>
      </c>
      <c r="F142" s="70">
        <v>481.93</v>
      </c>
      <c r="G142" s="40"/>
      <c r="H142" s="24"/>
      <c r="I142" s="47" t="s">
        <v>38</v>
      </c>
      <c r="J142" s="48">
        <f t="shared" si="0"/>
        <v>1</v>
      </c>
      <c r="K142" s="24" t="s">
        <v>39</v>
      </c>
      <c r="L142" s="24" t="s">
        <v>4</v>
      </c>
      <c r="M142" s="41"/>
      <c r="N142" s="24"/>
      <c r="O142" s="24"/>
      <c r="P142" s="46"/>
      <c r="Q142" s="24"/>
      <c r="R142" s="24"/>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59"/>
      <c r="BA142" s="42">
        <f>ROUND(total_amount_ba($B$2,$D$2,D142,F142,J142,K142,M142),0)</f>
        <v>10121</v>
      </c>
      <c r="BB142" s="60">
        <f>BA142+SUM(N142:AZ142)</f>
        <v>10121</v>
      </c>
      <c r="BC142" s="56" t="str">
        <f>SpellNumber(L142,BB142)</f>
        <v>INR  Ten Thousand One Hundred &amp; Twenty One  Only</v>
      </c>
      <c r="IA142" s="1">
        <v>12.28</v>
      </c>
      <c r="IB142" s="1" t="s">
        <v>188</v>
      </c>
      <c r="IC142" s="1" t="s">
        <v>363</v>
      </c>
      <c r="ID142" s="1">
        <v>21</v>
      </c>
      <c r="IE142" s="3" t="s">
        <v>65</v>
      </c>
    </row>
    <row r="143" spans="1:239" ht="15.75">
      <c r="A143" s="66">
        <v>12.29</v>
      </c>
      <c r="B143" s="67" t="s">
        <v>222</v>
      </c>
      <c r="C143" s="39" t="s">
        <v>364</v>
      </c>
      <c r="D143" s="68">
        <v>1</v>
      </c>
      <c r="E143" s="69" t="s">
        <v>65</v>
      </c>
      <c r="F143" s="70">
        <v>408.94</v>
      </c>
      <c r="G143" s="40"/>
      <c r="H143" s="24"/>
      <c r="I143" s="47" t="s">
        <v>38</v>
      </c>
      <c r="J143" s="48">
        <f t="shared" si="0"/>
        <v>1</v>
      </c>
      <c r="K143" s="24" t="s">
        <v>39</v>
      </c>
      <c r="L143" s="24" t="s">
        <v>4</v>
      </c>
      <c r="M143" s="41"/>
      <c r="N143" s="24"/>
      <c r="O143" s="24"/>
      <c r="P143" s="46"/>
      <c r="Q143" s="24"/>
      <c r="R143" s="24"/>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59"/>
      <c r="BA143" s="42">
        <f>ROUND(total_amount_ba($B$2,$D$2,D143,F143,J143,K143,M143),0)</f>
        <v>409</v>
      </c>
      <c r="BB143" s="60">
        <f>BA143+SUM(N143:AZ143)</f>
        <v>409</v>
      </c>
      <c r="BC143" s="56" t="str">
        <f>SpellNumber(L143,BB143)</f>
        <v>INR  Four Hundred &amp; Nine  Only</v>
      </c>
      <c r="IA143" s="1">
        <v>12.29</v>
      </c>
      <c r="IB143" s="1" t="s">
        <v>222</v>
      </c>
      <c r="IC143" s="1" t="s">
        <v>364</v>
      </c>
      <c r="ID143" s="1">
        <v>1</v>
      </c>
      <c r="IE143" s="3" t="s">
        <v>65</v>
      </c>
    </row>
    <row r="144" spans="1:237" ht="57">
      <c r="A144" s="66">
        <v>12.3</v>
      </c>
      <c r="B144" s="67" t="s">
        <v>223</v>
      </c>
      <c r="C144" s="39" t="s">
        <v>365</v>
      </c>
      <c r="D144" s="80"/>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2"/>
      <c r="IA144" s="1">
        <v>12.3</v>
      </c>
      <c r="IB144" s="1" t="s">
        <v>223</v>
      </c>
      <c r="IC144" s="1" t="s">
        <v>365</v>
      </c>
    </row>
    <row r="145" spans="1:239" ht="28.5">
      <c r="A145" s="66">
        <v>12.31</v>
      </c>
      <c r="B145" s="67" t="s">
        <v>188</v>
      </c>
      <c r="C145" s="39" t="s">
        <v>366</v>
      </c>
      <c r="D145" s="68">
        <v>6</v>
      </c>
      <c r="E145" s="69" t="s">
        <v>65</v>
      </c>
      <c r="F145" s="70">
        <v>112.8</v>
      </c>
      <c r="G145" s="40"/>
      <c r="H145" s="24"/>
      <c r="I145" s="47" t="s">
        <v>38</v>
      </c>
      <c r="J145" s="48">
        <f t="shared" si="0"/>
        <v>1</v>
      </c>
      <c r="K145" s="24" t="s">
        <v>39</v>
      </c>
      <c r="L145" s="24" t="s">
        <v>4</v>
      </c>
      <c r="M145" s="41"/>
      <c r="N145" s="24"/>
      <c r="O145" s="24"/>
      <c r="P145" s="46"/>
      <c r="Q145" s="24"/>
      <c r="R145" s="24"/>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59"/>
      <c r="BA145" s="42">
        <f>ROUND(total_amount_ba($B$2,$D$2,D145,F145,J145,K145,M145),0)</f>
        <v>677</v>
      </c>
      <c r="BB145" s="60">
        <f>BA145+SUM(N145:AZ145)</f>
        <v>677</v>
      </c>
      <c r="BC145" s="56" t="str">
        <f>SpellNumber(L145,BB145)</f>
        <v>INR  Six Hundred &amp; Seventy Seven  Only</v>
      </c>
      <c r="IA145" s="1">
        <v>12.31</v>
      </c>
      <c r="IB145" s="1" t="s">
        <v>188</v>
      </c>
      <c r="IC145" s="1" t="s">
        <v>366</v>
      </c>
      <c r="ID145" s="1">
        <v>6</v>
      </c>
      <c r="IE145" s="3" t="s">
        <v>65</v>
      </c>
    </row>
    <row r="146" spans="1:237" ht="85.5">
      <c r="A146" s="66">
        <v>12.32</v>
      </c>
      <c r="B146" s="67" t="s">
        <v>224</v>
      </c>
      <c r="C146" s="39" t="s">
        <v>367</v>
      </c>
      <c r="D146" s="80"/>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c r="AU146" s="81"/>
      <c r="AV146" s="81"/>
      <c r="AW146" s="81"/>
      <c r="AX146" s="81"/>
      <c r="AY146" s="81"/>
      <c r="AZ146" s="81"/>
      <c r="BA146" s="81"/>
      <c r="BB146" s="81"/>
      <c r="BC146" s="82"/>
      <c r="IA146" s="1">
        <v>12.32</v>
      </c>
      <c r="IB146" s="1" t="s">
        <v>224</v>
      </c>
      <c r="IC146" s="1" t="s">
        <v>367</v>
      </c>
    </row>
    <row r="147" spans="1:237" ht="15.75">
      <c r="A147" s="66">
        <v>12.33</v>
      </c>
      <c r="B147" s="67" t="s">
        <v>225</v>
      </c>
      <c r="C147" s="39" t="s">
        <v>368</v>
      </c>
      <c r="D147" s="80"/>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c r="AQ147" s="81"/>
      <c r="AR147" s="81"/>
      <c r="AS147" s="81"/>
      <c r="AT147" s="81"/>
      <c r="AU147" s="81"/>
      <c r="AV147" s="81"/>
      <c r="AW147" s="81"/>
      <c r="AX147" s="81"/>
      <c r="AY147" s="81"/>
      <c r="AZ147" s="81"/>
      <c r="BA147" s="81"/>
      <c r="BB147" s="81"/>
      <c r="BC147" s="82"/>
      <c r="IA147" s="1">
        <v>12.33</v>
      </c>
      <c r="IB147" s="1" t="s">
        <v>225</v>
      </c>
      <c r="IC147" s="1" t="s">
        <v>368</v>
      </c>
    </row>
    <row r="148" spans="1:239" ht="28.5">
      <c r="A148" s="66">
        <v>12.34</v>
      </c>
      <c r="B148" s="67" t="s">
        <v>226</v>
      </c>
      <c r="C148" s="39" t="s">
        <v>369</v>
      </c>
      <c r="D148" s="68">
        <v>1</v>
      </c>
      <c r="E148" s="69" t="s">
        <v>65</v>
      </c>
      <c r="F148" s="70">
        <v>1406.48</v>
      </c>
      <c r="G148" s="40"/>
      <c r="H148" s="24"/>
      <c r="I148" s="47" t="s">
        <v>38</v>
      </c>
      <c r="J148" s="48">
        <f t="shared" si="0"/>
        <v>1</v>
      </c>
      <c r="K148" s="24" t="s">
        <v>39</v>
      </c>
      <c r="L148" s="24" t="s">
        <v>4</v>
      </c>
      <c r="M148" s="41"/>
      <c r="N148" s="24"/>
      <c r="O148" s="24"/>
      <c r="P148" s="46"/>
      <c r="Q148" s="24"/>
      <c r="R148" s="24"/>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59"/>
      <c r="BA148" s="42">
        <f>ROUND(total_amount_ba($B$2,$D$2,D148,F148,J148,K148,M148),0)</f>
        <v>1406</v>
      </c>
      <c r="BB148" s="60">
        <f>BA148+SUM(N148:AZ148)</f>
        <v>1406</v>
      </c>
      <c r="BC148" s="56" t="str">
        <f>SpellNumber(L148,BB148)</f>
        <v>INR  One Thousand Four Hundred &amp; Six  Only</v>
      </c>
      <c r="IA148" s="1">
        <v>12.34</v>
      </c>
      <c r="IB148" s="1" t="s">
        <v>226</v>
      </c>
      <c r="IC148" s="1" t="s">
        <v>369</v>
      </c>
      <c r="ID148" s="1">
        <v>1</v>
      </c>
      <c r="IE148" s="3" t="s">
        <v>65</v>
      </c>
    </row>
    <row r="149" spans="1:237" ht="15.75">
      <c r="A149" s="66">
        <v>12.35</v>
      </c>
      <c r="B149" s="67" t="s">
        <v>227</v>
      </c>
      <c r="C149" s="39" t="s">
        <v>370</v>
      </c>
      <c r="D149" s="80"/>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81"/>
      <c r="AW149" s="81"/>
      <c r="AX149" s="81"/>
      <c r="AY149" s="81"/>
      <c r="AZ149" s="81"/>
      <c r="BA149" s="81"/>
      <c r="BB149" s="81"/>
      <c r="BC149" s="82"/>
      <c r="IA149" s="1">
        <v>12.35</v>
      </c>
      <c r="IB149" s="1" t="s">
        <v>227</v>
      </c>
      <c r="IC149" s="1" t="s">
        <v>370</v>
      </c>
    </row>
    <row r="150" spans="1:239" ht="28.5">
      <c r="A150" s="70">
        <v>12.36</v>
      </c>
      <c r="B150" s="67" t="s">
        <v>218</v>
      </c>
      <c r="C150" s="39" t="s">
        <v>371</v>
      </c>
      <c r="D150" s="68">
        <v>1</v>
      </c>
      <c r="E150" s="69" t="s">
        <v>65</v>
      </c>
      <c r="F150" s="70">
        <v>1465.14</v>
      </c>
      <c r="G150" s="40"/>
      <c r="H150" s="24"/>
      <c r="I150" s="47" t="s">
        <v>38</v>
      </c>
      <c r="J150" s="48">
        <f t="shared" si="0"/>
        <v>1</v>
      </c>
      <c r="K150" s="24" t="s">
        <v>39</v>
      </c>
      <c r="L150" s="24" t="s">
        <v>4</v>
      </c>
      <c r="M150" s="41"/>
      <c r="N150" s="24"/>
      <c r="O150" s="24"/>
      <c r="P150" s="46"/>
      <c r="Q150" s="24"/>
      <c r="R150" s="24"/>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59"/>
      <c r="BA150" s="42">
        <f>ROUND(total_amount_ba($B$2,$D$2,D150,F150,J150,K150,M150),0)</f>
        <v>1465</v>
      </c>
      <c r="BB150" s="60">
        <f>BA150+SUM(N150:AZ150)</f>
        <v>1465</v>
      </c>
      <c r="BC150" s="56" t="str">
        <f>SpellNumber(L150,BB150)</f>
        <v>INR  One Thousand Four Hundred &amp; Sixty Five  Only</v>
      </c>
      <c r="IA150" s="1">
        <v>12.36</v>
      </c>
      <c r="IB150" s="1" t="s">
        <v>218</v>
      </c>
      <c r="IC150" s="1" t="s">
        <v>371</v>
      </c>
      <c r="ID150" s="1">
        <v>1</v>
      </c>
      <c r="IE150" s="3" t="s">
        <v>65</v>
      </c>
    </row>
    <row r="151" spans="1:237" ht="15.75">
      <c r="A151" s="66">
        <v>13</v>
      </c>
      <c r="B151" s="67" t="s">
        <v>102</v>
      </c>
      <c r="C151" s="39" t="s">
        <v>372</v>
      </c>
      <c r="D151" s="80"/>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81"/>
      <c r="AR151" s="81"/>
      <c r="AS151" s="81"/>
      <c r="AT151" s="81"/>
      <c r="AU151" s="81"/>
      <c r="AV151" s="81"/>
      <c r="AW151" s="81"/>
      <c r="AX151" s="81"/>
      <c r="AY151" s="81"/>
      <c r="AZ151" s="81"/>
      <c r="BA151" s="81"/>
      <c r="BB151" s="81"/>
      <c r="BC151" s="82"/>
      <c r="IA151" s="1">
        <v>13</v>
      </c>
      <c r="IB151" s="1" t="s">
        <v>102</v>
      </c>
      <c r="IC151" s="1" t="s">
        <v>372</v>
      </c>
    </row>
    <row r="152" spans="1:237" ht="171">
      <c r="A152" s="66">
        <v>13.01</v>
      </c>
      <c r="B152" s="67" t="s">
        <v>280</v>
      </c>
      <c r="C152" s="39" t="s">
        <v>373</v>
      </c>
      <c r="D152" s="80"/>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81"/>
      <c r="AW152" s="81"/>
      <c r="AX152" s="81"/>
      <c r="AY152" s="81"/>
      <c r="AZ152" s="81"/>
      <c r="BA152" s="81"/>
      <c r="BB152" s="81"/>
      <c r="BC152" s="82"/>
      <c r="IA152" s="1">
        <v>13.01</v>
      </c>
      <c r="IB152" s="1" t="s">
        <v>280</v>
      </c>
      <c r="IC152" s="1" t="s">
        <v>373</v>
      </c>
    </row>
    <row r="153" spans="1:239" ht="28.5">
      <c r="A153" s="66">
        <v>13.02</v>
      </c>
      <c r="B153" s="67" t="s">
        <v>281</v>
      </c>
      <c r="C153" s="39" t="s">
        <v>374</v>
      </c>
      <c r="D153" s="68">
        <v>14</v>
      </c>
      <c r="E153" s="69" t="s">
        <v>73</v>
      </c>
      <c r="F153" s="70">
        <v>285.05</v>
      </c>
      <c r="G153" s="40"/>
      <c r="H153" s="24"/>
      <c r="I153" s="47" t="s">
        <v>38</v>
      </c>
      <c r="J153" s="48">
        <f t="shared" si="0"/>
        <v>1</v>
      </c>
      <c r="K153" s="24" t="s">
        <v>39</v>
      </c>
      <c r="L153" s="24" t="s">
        <v>4</v>
      </c>
      <c r="M153" s="41"/>
      <c r="N153" s="24"/>
      <c r="O153" s="24"/>
      <c r="P153" s="46"/>
      <c r="Q153" s="24"/>
      <c r="R153" s="24"/>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59"/>
      <c r="BA153" s="42">
        <f>ROUND(total_amount_ba($B$2,$D$2,D153,F153,J153,K153,M153),0)</f>
        <v>3991</v>
      </c>
      <c r="BB153" s="60">
        <f>BA153+SUM(N153:AZ153)</f>
        <v>3991</v>
      </c>
      <c r="BC153" s="56" t="str">
        <f>SpellNumber(L153,BB153)</f>
        <v>INR  Three Thousand Nine Hundred &amp; Ninety One  Only</v>
      </c>
      <c r="IA153" s="1">
        <v>13.02</v>
      </c>
      <c r="IB153" s="1" t="s">
        <v>281</v>
      </c>
      <c r="IC153" s="1" t="s">
        <v>374</v>
      </c>
      <c r="ID153" s="1">
        <v>14</v>
      </c>
      <c r="IE153" s="3" t="s">
        <v>73</v>
      </c>
    </row>
    <row r="154" spans="1:237" ht="213.75">
      <c r="A154" s="66">
        <v>13.03</v>
      </c>
      <c r="B154" s="67" t="s">
        <v>282</v>
      </c>
      <c r="C154" s="39" t="s">
        <v>375</v>
      </c>
      <c r="D154" s="80"/>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c r="AP154" s="81"/>
      <c r="AQ154" s="81"/>
      <c r="AR154" s="81"/>
      <c r="AS154" s="81"/>
      <c r="AT154" s="81"/>
      <c r="AU154" s="81"/>
      <c r="AV154" s="81"/>
      <c r="AW154" s="81"/>
      <c r="AX154" s="81"/>
      <c r="AY154" s="81"/>
      <c r="AZ154" s="81"/>
      <c r="BA154" s="81"/>
      <c r="BB154" s="81"/>
      <c r="BC154" s="82"/>
      <c r="IA154" s="1">
        <v>13.03</v>
      </c>
      <c r="IB154" s="1" t="s">
        <v>282</v>
      </c>
      <c r="IC154" s="1" t="s">
        <v>375</v>
      </c>
    </row>
    <row r="155" spans="1:239" ht="28.5">
      <c r="A155" s="66">
        <v>13.04</v>
      </c>
      <c r="B155" s="67" t="s">
        <v>281</v>
      </c>
      <c r="C155" s="39" t="s">
        <v>376</v>
      </c>
      <c r="D155" s="68">
        <v>7</v>
      </c>
      <c r="E155" s="69" t="s">
        <v>73</v>
      </c>
      <c r="F155" s="70">
        <v>450.46</v>
      </c>
      <c r="G155" s="40"/>
      <c r="H155" s="24"/>
      <c r="I155" s="47" t="s">
        <v>38</v>
      </c>
      <c r="J155" s="48">
        <f t="shared" si="0"/>
        <v>1</v>
      </c>
      <c r="K155" s="24" t="s">
        <v>39</v>
      </c>
      <c r="L155" s="24" t="s">
        <v>4</v>
      </c>
      <c r="M155" s="41"/>
      <c r="N155" s="24"/>
      <c r="O155" s="24"/>
      <c r="P155" s="46"/>
      <c r="Q155" s="24"/>
      <c r="R155" s="24"/>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59"/>
      <c r="BA155" s="42">
        <f>ROUND(total_amount_ba($B$2,$D$2,D155,F155,J155,K155,M155),0)</f>
        <v>3153</v>
      </c>
      <c r="BB155" s="60">
        <f>BA155+SUM(N155:AZ155)</f>
        <v>3153</v>
      </c>
      <c r="BC155" s="56" t="str">
        <f>SpellNumber(L155,BB155)</f>
        <v>INR  Three Thousand One Hundred &amp; Fifty Three  Only</v>
      </c>
      <c r="IA155" s="1">
        <v>13.04</v>
      </c>
      <c r="IB155" s="1" t="s">
        <v>281</v>
      </c>
      <c r="IC155" s="1" t="s">
        <v>376</v>
      </c>
      <c r="ID155" s="1">
        <v>7</v>
      </c>
      <c r="IE155" s="3" t="s">
        <v>73</v>
      </c>
    </row>
    <row r="156" spans="1:237" ht="57">
      <c r="A156" s="66">
        <v>13.05</v>
      </c>
      <c r="B156" s="67" t="s">
        <v>283</v>
      </c>
      <c r="C156" s="39" t="s">
        <v>377</v>
      </c>
      <c r="D156" s="80"/>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c r="AQ156" s="81"/>
      <c r="AR156" s="81"/>
      <c r="AS156" s="81"/>
      <c r="AT156" s="81"/>
      <c r="AU156" s="81"/>
      <c r="AV156" s="81"/>
      <c r="AW156" s="81"/>
      <c r="AX156" s="81"/>
      <c r="AY156" s="81"/>
      <c r="AZ156" s="81"/>
      <c r="BA156" s="81"/>
      <c r="BB156" s="81"/>
      <c r="BC156" s="82"/>
      <c r="IA156" s="1">
        <v>13.05</v>
      </c>
      <c r="IB156" s="1" t="s">
        <v>283</v>
      </c>
      <c r="IC156" s="1" t="s">
        <v>377</v>
      </c>
    </row>
    <row r="157" spans="1:239" ht="28.5">
      <c r="A157" s="70">
        <v>13.06</v>
      </c>
      <c r="B157" s="67" t="s">
        <v>228</v>
      </c>
      <c r="C157" s="39" t="s">
        <v>378</v>
      </c>
      <c r="D157" s="68">
        <v>4</v>
      </c>
      <c r="E157" s="69" t="s">
        <v>73</v>
      </c>
      <c r="F157" s="70">
        <v>401.31</v>
      </c>
      <c r="G157" s="40"/>
      <c r="H157" s="24"/>
      <c r="I157" s="47" t="s">
        <v>38</v>
      </c>
      <c r="J157" s="48">
        <f t="shared" si="0"/>
        <v>1</v>
      </c>
      <c r="K157" s="24" t="s">
        <v>39</v>
      </c>
      <c r="L157" s="24" t="s">
        <v>4</v>
      </c>
      <c r="M157" s="41"/>
      <c r="N157" s="24"/>
      <c r="O157" s="24"/>
      <c r="P157" s="46"/>
      <c r="Q157" s="24"/>
      <c r="R157" s="24"/>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59"/>
      <c r="BA157" s="42">
        <f>ROUND(total_amount_ba($B$2,$D$2,D157,F157,J157,K157,M157),0)</f>
        <v>1605</v>
      </c>
      <c r="BB157" s="60">
        <f>BA157+SUM(N157:AZ157)</f>
        <v>1605</v>
      </c>
      <c r="BC157" s="56" t="str">
        <f>SpellNumber(L157,BB157)</f>
        <v>INR  One Thousand Six Hundred &amp; Five  Only</v>
      </c>
      <c r="IA157" s="1">
        <v>13.06</v>
      </c>
      <c r="IB157" s="1" t="s">
        <v>228</v>
      </c>
      <c r="IC157" s="1" t="s">
        <v>378</v>
      </c>
      <c r="ID157" s="1">
        <v>4</v>
      </c>
      <c r="IE157" s="3" t="s">
        <v>73</v>
      </c>
    </row>
    <row r="158" spans="1:237" ht="42.75">
      <c r="A158" s="66">
        <v>13.07</v>
      </c>
      <c r="B158" s="67" t="s">
        <v>229</v>
      </c>
      <c r="C158" s="39" t="s">
        <v>379</v>
      </c>
      <c r="D158" s="80"/>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c r="AQ158" s="81"/>
      <c r="AR158" s="81"/>
      <c r="AS158" s="81"/>
      <c r="AT158" s="81"/>
      <c r="AU158" s="81"/>
      <c r="AV158" s="81"/>
      <c r="AW158" s="81"/>
      <c r="AX158" s="81"/>
      <c r="AY158" s="81"/>
      <c r="AZ158" s="81"/>
      <c r="BA158" s="81"/>
      <c r="BB158" s="81"/>
      <c r="BC158" s="82"/>
      <c r="IA158" s="1">
        <v>13.07</v>
      </c>
      <c r="IB158" s="1" t="s">
        <v>229</v>
      </c>
      <c r="IC158" s="1" t="s">
        <v>379</v>
      </c>
    </row>
    <row r="159" spans="1:237" ht="15.75">
      <c r="A159" s="66">
        <v>13.08</v>
      </c>
      <c r="B159" s="67" t="s">
        <v>230</v>
      </c>
      <c r="C159" s="39" t="s">
        <v>380</v>
      </c>
      <c r="D159" s="80"/>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c r="AQ159" s="81"/>
      <c r="AR159" s="81"/>
      <c r="AS159" s="81"/>
      <c r="AT159" s="81"/>
      <c r="AU159" s="81"/>
      <c r="AV159" s="81"/>
      <c r="AW159" s="81"/>
      <c r="AX159" s="81"/>
      <c r="AY159" s="81"/>
      <c r="AZ159" s="81"/>
      <c r="BA159" s="81"/>
      <c r="BB159" s="81"/>
      <c r="BC159" s="82"/>
      <c r="IA159" s="1">
        <v>13.08</v>
      </c>
      <c r="IB159" s="1" t="s">
        <v>230</v>
      </c>
      <c r="IC159" s="1" t="s">
        <v>380</v>
      </c>
    </row>
    <row r="160" spans="1:239" ht="28.5">
      <c r="A160" s="66">
        <v>13.09</v>
      </c>
      <c r="B160" s="67" t="s">
        <v>104</v>
      </c>
      <c r="C160" s="39" t="s">
        <v>381</v>
      </c>
      <c r="D160" s="68">
        <v>6</v>
      </c>
      <c r="E160" s="69" t="s">
        <v>65</v>
      </c>
      <c r="F160" s="70">
        <v>74.7</v>
      </c>
      <c r="G160" s="40"/>
      <c r="H160" s="24"/>
      <c r="I160" s="47" t="s">
        <v>38</v>
      </c>
      <c r="J160" s="48">
        <f aca="true" t="shared" si="6" ref="J160:J189">IF(I160="Less(-)",-1,1)</f>
        <v>1</v>
      </c>
      <c r="K160" s="24" t="s">
        <v>39</v>
      </c>
      <c r="L160" s="24" t="s">
        <v>4</v>
      </c>
      <c r="M160" s="41"/>
      <c r="N160" s="24"/>
      <c r="O160" s="24"/>
      <c r="P160" s="46"/>
      <c r="Q160" s="24"/>
      <c r="R160" s="24"/>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59"/>
      <c r="BA160" s="42">
        <f aca="true" t="shared" si="7" ref="BA160:BA189">ROUND(total_amount_ba($B$2,$D$2,D160,F160,J160,K160,M160),0)</f>
        <v>448</v>
      </c>
      <c r="BB160" s="60">
        <f aca="true" t="shared" si="8" ref="BB160:BB189">BA160+SUM(N160:AZ160)</f>
        <v>448</v>
      </c>
      <c r="BC160" s="56" t="str">
        <f aca="true" t="shared" si="9" ref="BC160:BC189">SpellNumber(L160,BB160)</f>
        <v>INR  Four Hundred &amp; Forty Eight  Only</v>
      </c>
      <c r="IA160" s="1">
        <v>13.09</v>
      </c>
      <c r="IB160" s="1" t="s">
        <v>104</v>
      </c>
      <c r="IC160" s="1" t="s">
        <v>381</v>
      </c>
      <c r="ID160" s="1">
        <v>6</v>
      </c>
      <c r="IE160" s="3" t="s">
        <v>65</v>
      </c>
    </row>
    <row r="161" spans="1:237" ht="57">
      <c r="A161" s="66">
        <v>13.1</v>
      </c>
      <c r="B161" s="67" t="s">
        <v>284</v>
      </c>
      <c r="C161" s="39" t="s">
        <v>382</v>
      </c>
      <c r="D161" s="80"/>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1"/>
      <c r="AR161" s="81"/>
      <c r="AS161" s="81"/>
      <c r="AT161" s="81"/>
      <c r="AU161" s="81"/>
      <c r="AV161" s="81"/>
      <c r="AW161" s="81"/>
      <c r="AX161" s="81"/>
      <c r="AY161" s="81"/>
      <c r="AZ161" s="81"/>
      <c r="BA161" s="81"/>
      <c r="BB161" s="81"/>
      <c r="BC161" s="82"/>
      <c r="IA161" s="1">
        <v>13.1</v>
      </c>
      <c r="IB161" s="1" t="s">
        <v>284</v>
      </c>
      <c r="IC161" s="1" t="s">
        <v>382</v>
      </c>
    </row>
    <row r="162" spans="1:239" ht="28.5">
      <c r="A162" s="66">
        <v>13.11</v>
      </c>
      <c r="B162" s="67" t="s">
        <v>103</v>
      </c>
      <c r="C162" s="39" t="s">
        <v>383</v>
      </c>
      <c r="D162" s="68">
        <v>1</v>
      </c>
      <c r="E162" s="69" t="s">
        <v>65</v>
      </c>
      <c r="F162" s="70">
        <v>253.44</v>
      </c>
      <c r="G162" s="40"/>
      <c r="H162" s="24"/>
      <c r="I162" s="47" t="s">
        <v>38</v>
      </c>
      <c r="J162" s="48">
        <f t="shared" si="6"/>
        <v>1</v>
      </c>
      <c r="K162" s="24" t="s">
        <v>39</v>
      </c>
      <c r="L162" s="24" t="s">
        <v>4</v>
      </c>
      <c r="M162" s="41"/>
      <c r="N162" s="24"/>
      <c r="O162" s="24"/>
      <c r="P162" s="46"/>
      <c r="Q162" s="24"/>
      <c r="R162" s="24"/>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59"/>
      <c r="BA162" s="42">
        <f t="shared" si="7"/>
        <v>253</v>
      </c>
      <c r="BB162" s="60">
        <f t="shared" si="8"/>
        <v>253</v>
      </c>
      <c r="BC162" s="56" t="str">
        <f t="shared" si="9"/>
        <v>INR  Two Hundred &amp; Fifty Three  Only</v>
      </c>
      <c r="IA162" s="1">
        <v>13.11</v>
      </c>
      <c r="IB162" s="1" t="s">
        <v>103</v>
      </c>
      <c r="IC162" s="1" t="s">
        <v>383</v>
      </c>
      <c r="ID162" s="1">
        <v>1</v>
      </c>
      <c r="IE162" s="3" t="s">
        <v>65</v>
      </c>
    </row>
    <row r="163" spans="1:237" ht="42.75">
      <c r="A163" s="66">
        <v>13.12</v>
      </c>
      <c r="B163" s="67" t="s">
        <v>231</v>
      </c>
      <c r="C163" s="39" t="s">
        <v>384</v>
      </c>
      <c r="D163" s="80"/>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81"/>
      <c r="BA163" s="81"/>
      <c r="BB163" s="81"/>
      <c r="BC163" s="82"/>
      <c r="IA163" s="1">
        <v>13.12</v>
      </c>
      <c r="IB163" s="1" t="s">
        <v>231</v>
      </c>
      <c r="IC163" s="1" t="s">
        <v>384</v>
      </c>
    </row>
    <row r="164" spans="1:239" ht="28.5">
      <c r="A164" s="66">
        <v>13.13</v>
      </c>
      <c r="B164" s="67" t="s">
        <v>104</v>
      </c>
      <c r="C164" s="39" t="s">
        <v>385</v>
      </c>
      <c r="D164" s="68">
        <v>1</v>
      </c>
      <c r="E164" s="69" t="s">
        <v>65</v>
      </c>
      <c r="F164" s="70">
        <v>380.71</v>
      </c>
      <c r="G164" s="40"/>
      <c r="H164" s="24"/>
      <c r="I164" s="47" t="s">
        <v>38</v>
      </c>
      <c r="J164" s="48">
        <f t="shared" si="6"/>
        <v>1</v>
      </c>
      <c r="K164" s="24" t="s">
        <v>39</v>
      </c>
      <c r="L164" s="24" t="s">
        <v>4</v>
      </c>
      <c r="M164" s="41"/>
      <c r="N164" s="24"/>
      <c r="O164" s="24"/>
      <c r="P164" s="46"/>
      <c r="Q164" s="24"/>
      <c r="R164" s="24"/>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59"/>
      <c r="BA164" s="42">
        <f t="shared" si="7"/>
        <v>381</v>
      </c>
      <c r="BB164" s="60">
        <f t="shared" si="8"/>
        <v>381</v>
      </c>
      <c r="BC164" s="56" t="str">
        <f t="shared" si="9"/>
        <v>INR  Three Hundred &amp; Eighty One  Only</v>
      </c>
      <c r="IA164" s="1">
        <v>13.13</v>
      </c>
      <c r="IB164" s="1" t="s">
        <v>104</v>
      </c>
      <c r="IC164" s="1" t="s">
        <v>385</v>
      </c>
      <c r="ID164" s="1">
        <v>1</v>
      </c>
      <c r="IE164" s="3" t="s">
        <v>65</v>
      </c>
    </row>
    <row r="165" spans="1:237" ht="57">
      <c r="A165" s="66">
        <v>13.14</v>
      </c>
      <c r="B165" s="67" t="s">
        <v>285</v>
      </c>
      <c r="C165" s="39" t="s">
        <v>386</v>
      </c>
      <c r="D165" s="80"/>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81"/>
      <c r="BA165" s="81"/>
      <c r="BB165" s="81"/>
      <c r="BC165" s="82"/>
      <c r="IA165" s="1">
        <v>13.14</v>
      </c>
      <c r="IB165" s="1" t="s">
        <v>285</v>
      </c>
      <c r="IC165" s="1" t="s">
        <v>386</v>
      </c>
    </row>
    <row r="166" spans="1:239" ht="28.5">
      <c r="A166" s="66">
        <v>13.15</v>
      </c>
      <c r="B166" s="67" t="s">
        <v>104</v>
      </c>
      <c r="C166" s="39" t="s">
        <v>387</v>
      </c>
      <c r="D166" s="68">
        <v>1</v>
      </c>
      <c r="E166" s="69" t="s">
        <v>65</v>
      </c>
      <c r="F166" s="70">
        <v>626.96</v>
      </c>
      <c r="G166" s="40"/>
      <c r="H166" s="24"/>
      <c r="I166" s="47" t="s">
        <v>38</v>
      </c>
      <c r="J166" s="48">
        <f t="shared" si="6"/>
        <v>1</v>
      </c>
      <c r="K166" s="24" t="s">
        <v>39</v>
      </c>
      <c r="L166" s="24" t="s">
        <v>4</v>
      </c>
      <c r="M166" s="41"/>
      <c r="N166" s="24"/>
      <c r="O166" s="24"/>
      <c r="P166" s="46"/>
      <c r="Q166" s="24"/>
      <c r="R166" s="24"/>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59"/>
      <c r="BA166" s="42">
        <f t="shared" si="7"/>
        <v>627</v>
      </c>
      <c r="BB166" s="60">
        <f t="shared" si="8"/>
        <v>627</v>
      </c>
      <c r="BC166" s="56" t="str">
        <f t="shared" si="9"/>
        <v>INR  Six Hundred &amp; Twenty Seven  Only</v>
      </c>
      <c r="IA166" s="1">
        <v>13.15</v>
      </c>
      <c r="IB166" s="1" t="s">
        <v>104</v>
      </c>
      <c r="IC166" s="1" t="s">
        <v>387</v>
      </c>
      <c r="ID166" s="1">
        <v>1</v>
      </c>
      <c r="IE166" s="3" t="s">
        <v>65</v>
      </c>
    </row>
    <row r="167" spans="1:237" ht="57">
      <c r="A167" s="66">
        <v>13.16</v>
      </c>
      <c r="B167" s="67" t="s">
        <v>286</v>
      </c>
      <c r="C167" s="39" t="s">
        <v>388</v>
      </c>
      <c r="D167" s="80"/>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81"/>
      <c r="BA167" s="81"/>
      <c r="BB167" s="81"/>
      <c r="BC167" s="82"/>
      <c r="IA167" s="1">
        <v>13.16</v>
      </c>
      <c r="IB167" s="1" t="s">
        <v>286</v>
      </c>
      <c r="IC167" s="1" t="s">
        <v>388</v>
      </c>
    </row>
    <row r="168" spans="1:239" ht="28.5">
      <c r="A168" s="66">
        <v>13.17</v>
      </c>
      <c r="B168" s="67" t="s">
        <v>287</v>
      </c>
      <c r="C168" s="39" t="s">
        <v>389</v>
      </c>
      <c r="D168" s="68">
        <v>9</v>
      </c>
      <c r="E168" s="69" t="s">
        <v>65</v>
      </c>
      <c r="F168" s="70">
        <v>438.71</v>
      </c>
      <c r="G168" s="40"/>
      <c r="H168" s="24"/>
      <c r="I168" s="47" t="s">
        <v>38</v>
      </c>
      <c r="J168" s="48">
        <f t="shared" si="6"/>
        <v>1</v>
      </c>
      <c r="K168" s="24" t="s">
        <v>39</v>
      </c>
      <c r="L168" s="24" t="s">
        <v>4</v>
      </c>
      <c r="M168" s="41"/>
      <c r="N168" s="24"/>
      <c r="O168" s="24"/>
      <c r="P168" s="46"/>
      <c r="Q168" s="24"/>
      <c r="R168" s="24"/>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59"/>
      <c r="BA168" s="42">
        <f t="shared" si="7"/>
        <v>3948</v>
      </c>
      <c r="BB168" s="60">
        <f t="shared" si="8"/>
        <v>3948</v>
      </c>
      <c r="BC168" s="56" t="str">
        <f t="shared" si="9"/>
        <v>INR  Three Thousand Nine Hundred &amp; Forty Eight  Only</v>
      </c>
      <c r="IA168" s="1">
        <v>13.17</v>
      </c>
      <c r="IB168" s="1" t="s">
        <v>287</v>
      </c>
      <c r="IC168" s="1" t="s">
        <v>389</v>
      </c>
      <c r="ID168" s="1">
        <v>9</v>
      </c>
      <c r="IE168" s="3" t="s">
        <v>65</v>
      </c>
    </row>
    <row r="169" spans="1:239" ht="57">
      <c r="A169" s="66">
        <v>13.18</v>
      </c>
      <c r="B169" s="71" t="s">
        <v>288</v>
      </c>
      <c r="C169" s="39" t="s">
        <v>390</v>
      </c>
      <c r="D169" s="68">
        <v>5</v>
      </c>
      <c r="E169" s="69" t="s">
        <v>65</v>
      </c>
      <c r="F169" s="70">
        <v>54.09</v>
      </c>
      <c r="G169" s="40"/>
      <c r="H169" s="24"/>
      <c r="I169" s="47" t="s">
        <v>38</v>
      </c>
      <c r="J169" s="48">
        <f t="shared" si="6"/>
        <v>1</v>
      </c>
      <c r="K169" s="24" t="s">
        <v>39</v>
      </c>
      <c r="L169" s="24" t="s">
        <v>4</v>
      </c>
      <c r="M169" s="41"/>
      <c r="N169" s="24"/>
      <c r="O169" s="24"/>
      <c r="P169" s="46"/>
      <c r="Q169" s="24"/>
      <c r="R169" s="24"/>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59"/>
      <c r="BA169" s="42">
        <f t="shared" si="7"/>
        <v>270</v>
      </c>
      <c r="BB169" s="60">
        <f t="shared" si="8"/>
        <v>270</v>
      </c>
      <c r="BC169" s="56" t="str">
        <f t="shared" si="9"/>
        <v>INR  Two Hundred &amp; Seventy  Only</v>
      </c>
      <c r="IA169" s="1">
        <v>13.18</v>
      </c>
      <c r="IB169" s="1" t="s">
        <v>288</v>
      </c>
      <c r="IC169" s="1" t="s">
        <v>390</v>
      </c>
      <c r="ID169" s="1">
        <v>5</v>
      </c>
      <c r="IE169" s="3" t="s">
        <v>65</v>
      </c>
    </row>
    <row r="170" spans="1:237" ht="28.5">
      <c r="A170" s="66">
        <v>13.19</v>
      </c>
      <c r="B170" s="71" t="s">
        <v>232</v>
      </c>
      <c r="C170" s="39" t="s">
        <v>391</v>
      </c>
      <c r="D170" s="80"/>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81"/>
      <c r="BB170" s="81"/>
      <c r="BC170" s="82"/>
      <c r="IA170" s="1">
        <v>13.19</v>
      </c>
      <c r="IB170" s="1" t="s">
        <v>232</v>
      </c>
      <c r="IC170" s="1" t="s">
        <v>391</v>
      </c>
    </row>
    <row r="171" spans="1:239" ht="28.5">
      <c r="A171" s="70">
        <v>13.2</v>
      </c>
      <c r="B171" s="67" t="s">
        <v>233</v>
      </c>
      <c r="C171" s="39" t="s">
        <v>392</v>
      </c>
      <c r="D171" s="68">
        <v>1</v>
      </c>
      <c r="E171" s="69" t="s">
        <v>65</v>
      </c>
      <c r="F171" s="70">
        <v>317.75</v>
      </c>
      <c r="G171" s="40"/>
      <c r="H171" s="24"/>
      <c r="I171" s="47" t="s">
        <v>38</v>
      </c>
      <c r="J171" s="48">
        <f t="shared" si="6"/>
        <v>1</v>
      </c>
      <c r="K171" s="24" t="s">
        <v>39</v>
      </c>
      <c r="L171" s="24" t="s">
        <v>4</v>
      </c>
      <c r="M171" s="41"/>
      <c r="N171" s="24"/>
      <c r="O171" s="24"/>
      <c r="P171" s="46"/>
      <c r="Q171" s="24"/>
      <c r="R171" s="24"/>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59"/>
      <c r="BA171" s="42">
        <f t="shared" si="7"/>
        <v>318</v>
      </c>
      <c r="BB171" s="60">
        <f t="shared" si="8"/>
        <v>318</v>
      </c>
      <c r="BC171" s="56" t="str">
        <f t="shared" si="9"/>
        <v>INR  Three Hundred &amp; Eighteen  Only</v>
      </c>
      <c r="IA171" s="1">
        <v>13.2</v>
      </c>
      <c r="IB171" s="1" t="s">
        <v>233</v>
      </c>
      <c r="IC171" s="1" t="s">
        <v>392</v>
      </c>
      <c r="ID171" s="1">
        <v>1</v>
      </c>
      <c r="IE171" s="3" t="s">
        <v>65</v>
      </c>
    </row>
    <row r="172" spans="1:239" ht="128.25">
      <c r="A172" s="66">
        <v>13.21</v>
      </c>
      <c r="B172" s="67" t="s">
        <v>289</v>
      </c>
      <c r="C172" s="39" t="s">
        <v>393</v>
      </c>
      <c r="D172" s="68">
        <v>2</v>
      </c>
      <c r="E172" s="69" t="s">
        <v>65</v>
      </c>
      <c r="F172" s="70">
        <v>330.64</v>
      </c>
      <c r="G172" s="40"/>
      <c r="H172" s="24"/>
      <c r="I172" s="47" t="s">
        <v>38</v>
      </c>
      <c r="J172" s="48">
        <f t="shared" si="6"/>
        <v>1</v>
      </c>
      <c r="K172" s="24" t="s">
        <v>39</v>
      </c>
      <c r="L172" s="24" t="s">
        <v>4</v>
      </c>
      <c r="M172" s="41"/>
      <c r="N172" s="24"/>
      <c r="O172" s="24"/>
      <c r="P172" s="46"/>
      <c r="Q172" s="24"/>
      <c r="R172" s="24"/>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59"/>
      <c r="BA172" s="42">
        <f t="shared" si="7"/>
        <v>661</v>
      </c>
      <c r="BB172" s="60">
        <f t="shared" si="8"/>
        <v>661</v>
      </c>
      <c r="BC172" s="56" t="str">
        <f t="shared" si="9"/>
        <v>INR  Six Hundred &amp; Sixty One  Only</v>
      </c>
      <c r="IA172" s="1">
        <v>13.21</v>
      </c>
      <c r="IB172" s="1" t="s">
        <v>289</v>
      </c>
      <c r="IC172" s="1" t="s">
        <v>393</v>
      </c>
      <c r="ID172" s="1">
        <v>2</v>
      </c>
      <c r="IE172" s="3" t="s">
        <v>65</v>
      </c>
    </row>
    <row r="173" spans="1:239" ht="57">
      <c r="A173" s="66">
        <v>13.22</v>
      </c>
      <c r="B173" s="67" t="s">
        <v>290</v>
      </c>
      <c r="C173" s="39" t="s">
        <v>394</v>
      </c>
      <c r="D173" s="68">
        <v>6.1</v>
      </c>
      <c r="E173" s="69" t="s">
        <v>73</v>
      </c>
      <c r="F173" s="70">
        <v>150.63</v>
      </c>
      <c r="G173" s="40"/>
      <c r="H173" s="24"/>
      <c r="I173" s="47" t="s">
        <v>38</v>
      </c>
      <c r="J173" s="48">
        <f t="shared" si="6"/>
        <v>1</v>
      </c>
      <c r="K173" s="24" t="s">
        <v>39</v>
      </c>
      <c r="L173" s="24" t="s">
        <v>4</v>
      </c>
      <c r="M173" s="41"/>
      <c r="N173" s="24"/>
      <c r="O173" s="24"/>
      <c r="P173" s="46"/>
      <c r="Q173" s="24"/>
      <c r="R173" s="24"/>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59"/>
      <c r="BA173" s="42">
        <f t="shared" si="7"/>
        <v>919</v>
      </c>
      <c r="BB173" s="60">
        <f t="shared" si="8"/>
        <v>919</v>
      </c>
      <c r="BC173" s="56" t="str">
        <f t="shared" si="9"/>
        <v>INR  Nine Hundred &amp; Nineteen  Only</v>
      </c>
      <c r="IA173" s="1">
        <v>13.22</v>
      </c>
      <c r="IB173" s="1" t="s">
        <v>290</v>
      </c>
      <c r="IC173" s="1" t="s">
        <v>394</v>
      </c>
      <c r="ID173" s="1">
        <v>6.1</v>
      </c>
      <c r="IE173" s="3" t="s">
        <v>73</v>
      </c>
    </row>
    <row r="174" spans="1:237" ht="15.75">
      <c r="A174" s="70">
        <v>14</v>
      </c>
      <c r="B174" s="67" t="s">
        <v>291</v>
      </c>
      <c r="C174" s="39" t="s">
        <v>395</v>
      </c>
      <c r="D174" s="80"/>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81"/>
      <c r="BA174" s="81"/>
      <c r="BB174" s="81"/>
      <c r="BC174" s="82"/>
      <c r="IA174" s="1">
        <v>14</v>
      </c>
      <c r="IB174" s="1" t="s">
        <v>291</v>
      </c>
      <c r="IC174" s="1" t="s">
        <v>395</v>
      </c>
    </row>
    <row r="175" spans="1:237" ht="171">
      <c r="A175" s="66">
        <v>14.01</v>
      </c>
      <c r="B175" s="71" t="s">
        <v>292</v>
      </c>
      <c r="C175" s="39" t="s">
        <v>396</v>
      </c>
      <c r="D175" s="80"/>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81"/>
      <c r="AZ175" s="81"/>
      <c r="BA175" s="81"/>
      <c r="BB175" s="81"/>
      <c r="BC175" s="82"/>
      <c r="IA175" s="1">
        <v>14.01</v>
      </c>
      <c r="IB175" s="1" t="s">
        <v>292</v>
      </c>
      <c r="IC175" s="1" t="s">
        <v>396</v>
      </c>
    </row>
    <row r="176" spans="1:239" ht="28.5">
      <c r="A176" s="66">
        <v>14.02</v>
      </c>
      <c r="B176" s="71" t="s">
        <v>293</v>
      </c>
      <c r="C176" s="39" t="s">
        <v>397</v>
      </c>
      <c r="D176" s="68">
        <v>1</v>
      </c>
      <c r="E176" s="69" t="s">
        <v>65</v>
      </c>
      <c r="F176" s="70">
        <v>599.47</v>
      </c>
      <c r="G176" s="40"/>
      <c r="H176" s="24"/>
      <c r="I176" s="47" t="s">
        <v>38</v>
      </c>
      <c r="J176" s="48">
        <f t="shared" si="6"/>
        <v>1</v>
      </c>
      <c r="K176" s="24" t="s">
        <v>39</v>
      </c>
      <c r="L176" s="24" t="s">
        <v>4</v>
      </c>
      <c r="M176" s="41"/>
      <c r="N176" s="24"/>
      <c r="O176" s="24"/>
      <c r="P176" s="46"/>
      <c r="Q176" s="24"/>
      <c r="R176" s="24"/>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59"/>
      <c r="BA176" s="42">
        <f t="shared" si="7"/>
        <v>599</v>
      </c>
      <c r="BB176" s="60">
        <f t="shared" si="8"/>
        <v>599</v>
      </c>
      <c r="BC176" s="56" t="str">
        <f t="shared" si="9"/>
        <v>INR  Five Hundred &amp; Ninety Nine  Only</v>
      </c>
      <c r="IA176" s="1">
        <v>14.02</v>
      </c>
      <c r="IB176" s="1" t="s">
        <v>293</v>
      </c>
      <c r="IC176" s="1" t="s">
        <v>397</v>
      </c>
      <c r="ID176" s="1">
        <v>1</v>
      </c>
      <c r="IE176" s="3" t="s">
        <v>65</v>
      </c>
    </row>
    <row r="177" spans="1:237" ht="15.75">
      <c r="A177" s="70">
        <v>15</v>
      </c>
      <c r="B177" s="67" t="s">
        <v>294</v>
      </c>
      <c r="C177" s="39" t="s">
        <v>398</v>
      </c>
      <c r="D177" s="80"/>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81"/>
      <c r="AZ177" s="81"/>
      <c r="BA177" s="81"/>
      <c r="BB177" s="81"/>
      <c r="BC177" s="82"/>
      <c r="IA177" s="1">
        <v>15</v>
      </c>
      <c r="IB177" s="1" t="s">
        <v>294</v>
      </c>
      <c r="IC177" s="1" t="s">
        <v>398</v>
      </c>
    </row>
    <row r="178" spans="1:237" ht="327.75">
      <c r="A178" s="66">
        <v>15.01</v>
      </c>
      <c r="B178" s="67" t="s">
        <v>295</v>
      </c>
      <c r="C178" s="39" t="s">
        <v>399</v>
      </c>
      <c r="D178" s="80"/>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81"/>
      <c r="AZ178" s="81"/>
      <c r="BA178" s="81"/>
      <c r="BB178" s="81"/>
      <c r="BC178" s="82"/>
      <c r="IA178" s="1">
        <v>15.01</v>
      </c>
      <c r="IB178" s="1" t="s">
        <v>295</v>
      </c>
      <c r="IC178" s="1" t="s">
        <v>399</v>
      </c>
    </row>
    <row r="179" spans="1:237" ht="15.75">
      <c r="A179" s="66">
        <v>15.02</v>
      </c>
      <c r="B179" s="67" t="s">
        <v>296</v>
      </c>
      <c r="C179" s="39" t="s">
        <v>400</v>
      </c>
      <c r="D179" s="80"/>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81"/>
      <c r="BA179" s="81"/>
      <c r="BB179" s="81"/>
      <c r="BC179" s="82"/>
      <c r="IA179" s="1">
        <v>15.02</v>
      </c>
      <c r="IB179" s="1" t="s">
        <v>296</v>
      </c>
      <c r="IC179" s="1" t="s">
        <v>400</v>
      </c>
    </row>
    <row r="180" spans="1:239" ht="42.75">
      <c r="A180" s="70">
        <v>15.03</v>
      </c>
      <c r="B180" s="67" t="s">
        <v>297</v>
      </c>
      <c r="C180" s="39" t="s">
        <v>401</v>
      </c>
      <c r="D180" s="68">
        <v>77</v>
      </c>
      <c r="E180" s="69" t="s">
        <v>66</v>
      </c>
      <c r="F180" s="70">
        <v>408.85</v>
      </c>
      <c r="G180" s="40"/>
      <c r="H180" s="24"/>
      <c r="I180" s="47" t="s">
        <v>38</v>
      </c>
      <c r="J180" s="48">
        <f t="shared" si="6"/>
        <v>1</v>
      </c>
      <c r="K180" s="24" t="s">
        <v>39</v>
      </c>
      <c r="L180" s="24" t="s">
        <v>4</v>
      </c>
      <c r="M180" s="41"/>
      <c r="N180" s="24"/>
      <c r="O180" s="24"/>
      <c r="P180" s="46"/>
      <c r="Q180" s="24"/>
      <c r="R180" s="24"/>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59"/>
      <c r="BA180" s="42">
        <f t="shared" si="7"/>
        <v>31481</v>
      </c>
      <c r="BB180" s="60">
        <f t="shared" si="8"/>
        <v>31481</v>
      </c>
      <c r="BC180" s="56" t="str">
        <f t="shared" si="9"/>
        <v>INR  Thirty One Thousand Four Hundred &amp; Eighty One  Only</v>
      </c>
      <c r="IA180" s="1">
        <v>15.03</v>
      </c>
      <c r="IB180" s="1" t="s">
        <v>297</v>
      </c>
      <c r="IC180" s="1" t="s">
        <v>401</v>
      </c>
      <c r="ID180" s="1">
        <v>77</v>
      </c>
      <c r="IE180" s="3" t="s">
        <v>66</v>
      </c>
    </row>
    <row r="181" spans="1:237" ht="114">
      <c r="A181" s="66">
        <v>15.04</v>
      </c>
      <c r="B181" s="71" t="s">
        <v>298</v>
      </c>
      <c r="C181" s="39" t="s">
        <v>402</v>
      </c>
      <c r="D181" s="80"/>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81"/>
      <c r="BA181" s="81"/>
      <c r="BB181" s="81"/>
      <c r="BC181" s="82"/>
      <c r="IA181" s="1">
        <v>15.04</v>
      </c>
      <c r="IB181" s="1" t="s">
        <v>298</v>
      </c>
      <c r="IC181" s="1" t="s">
        <v>402</v>
      </c>
    </row>
    <row r="182" spans="1:239" ht="42.75">
      <c r="A182" s="66">
        <v>15.05</v>
      </c>
      <c r="B182" s="71" t="s">
        <v>297</v>
      </c>
      <c r="C182" s="39" t="s">
        <v>403</v>
      </c>
      <c r="D182" s="68">
        <v>130</v>
      </c>
      <c r="E182" s="69" t="s">
        <v>66</v>
      </c>
      <c r="F182" s="70">
        <v>495.22</v>
      </c>
      <c r="G182" s="40"/>
      <c r="H182" s="24"/>
      <c r="I182" s="47" t="s">
        <v>38</v>
      </c>
      <c r="J182" s="48">
        <f t="shared" si="6"/>
        <v>1</v>
      </c>
      <c r="K182" s="24" t="s">
        <v>39</v>
      </c>
      <c r="L182" s="24" t="s">
        <v>4</v>
      </c>
      <c r="M182" s="41"/>
      <c r="N182" s="24"/>
      <c r="O182" s="24"/>
      <c r="P182" s="46"/>
      <c r="Q182" s="24"/>
      <c r="R182" s="24"/>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59"/>
      <c r="BA182" s="42">
        <f t="shared" si="7"/>
        <v>64379</v>
      </c>
      <c r="BB182" s="60">
        <f t="shared" si="8"/>
        <v>64379</v>
      </c>
      <c r="BC182" s="56" t="str">
        <f t="shared" si="9"/>
        <v>INR  Sixty Four Thousand Three Hundred &amp; Seventy Nine  Only</v>
      </c>
      <c r="IA182" s="1">
        <v>15.05</v>
      </c>
      <c r="IB182" s="1" t="s">
        <v>297</v>
      </c>
      <c r="IC182" s="1" t="s">
        <v>403</v>
      </c>
      <c r="ID182" s="1">
        <v>130</v>
      </c>
      <c r="IE182" s="3" t="s">
        <v>66</v>
      </c>
    </row>
    <row r="183" spans="1:237" ht="15.75">
      <c r="A183" s="70">
        <v>16</v>
      </c>
      <c r="B183" s="67" t="s">
        <v>234</v>
      </c>
      <c r="C183" s="39" t="s">
        <v>404</v>
      </c>
      <c r="D183" s="80"/>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81"/>
      <c r="AZ183" s="81"/>
      <c r="BA183" s="81"/>
      <c r="BB183" s="81"/>
      <c r="BC183" s="82"/>
      <c r="IA183" s="1">
        <v>16</v>
      </c>
      <c r="IB183" s="1" t="s">
        <v>234</v>
      </c>
      <c r="IC183" s="1" t="s">
        <v>404</v>
      </c>
    </row>
    <row r="184" spans="1:239" ht="285">
      <c r="A184" s="66">
        <v>16.01</v>
      </c>
      <c r="B184" s="67" t="s">
        <v>299</v>
      </c>
      <c r="C184" s="39" t="s">
        <v>405</v>
      </c>
      <c r="D184" s="68">
        <v>8.46</v>
      </c>
      <c r="E184" s="69" t="s">
        <v>52</v>
      </c>
      <c r="F184" s="70">
        <v>452.95</v>
      </c>
      <c r="G184" s="40"/>
      <c r="H184" s="24"/>
      <c r="I184" s="47" t="s">
        <v>38</v>
      </c>
      <c r="J184" s="48">
        <f t="shared" si="6"/>
        <v>1</v>
      </c>
      <c r="K184" s="24" t="s">
        <v>39</v>
      </c>
      <c r="L184" s="24" t="s">
        <v>4</v>
      </c>
      <c r="M184" s="41"/>
      <c r="N184" s="24"/>
      <c r="O184" s="24"/>
      <c r="P184" s="46"/>
      <c r="Q184" s="24"/>
      <c r="R184" s="24"/>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59"/>
      <c r="BA184" s="42">
        <f t="shared" si="7"/>
        <v>3832</v>
      </c>
      <c r="BB184" s="60">
        <f t="shared" si="8"/>
        <v>3832</v>
      </c>
      <c r="BC184" s="56" t="str">
        <f t="shared" si="9"/>
        <v>INR  Three Thousand Eight Hundred &amp; Thirty Two  Only</v>
      </c>
      <c r="IA184" s="1">
        <v>16.01</v>
      </c>
      <c r="IB184" s="1" t="s">
        <v>299</v>
      </c>
      <c r="IC184" s="1" t="s">
        <v>405</v>
      </c>
      <c r="ID184" s="1">
        <v>8.46</v>
      </c>
      <c r="IE184" s="3" t="s">
        <v>52</v>
      </c>
    </row>
    <row r="185" spans="1:237" ht="15.75">
      <c r="A185" s="66">
        <v>17</v>
      </c>
      <c r="B185" s="67" t="s">
        <v>300</v>
      </c>
      <c r="C185" s="39" t="s">
        <v>406</v>
      </c>
      <c r="D185" s="80"/>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81"/>
      <c r="AZ185" s="81"/>
      <c r="BA185" s="81"/>
      <c r="BB185" s="81"/>
      <c r="BC185" s="82"/>
      <c r="IA185" s="1">
        <v>17</v>
      </c>
      <c r="IB185" s="1" t="s">
        <v>300</v>
      </c>
      <c r="IC185" s="1" t="s">
        <v>406</v>
      </c>
    </row>
    <row r="186" spans="1:239" ht="117.75" customHeight="1">
      <c r="A186" s="70">
        <v>17.01</v>
      </c>
      <c r="B186" s="67" t="s">
        <v>235</v>
      </c>
      <c r="C186" s="39" t="s">
        <v>407</v>
      </c>
      <c r="D186" s="68">
        <v>0.81</v>
      </c>
      <c r="E186" s="69" t="s">
        <v>237</v>
      </c>
      <c r="F186" s="70">
        <v>4985.92</v>
      </c>
      <c r="G186" s="40"/>
      <c r="H186" s="24"/>
      <c r="I186" s="47" t="s">
        <v>38</v>
      </c>
      <c r="J186" s="48">
        <f t="shared" si="6"/>
        <v>1</v>
      </c>
      <c r="K186" s="24" t="s">
        <v>39</v>
      </c>
      <c r="L186" s="24" t="s">
        <v>4</v>
      </c>
      <c r="M186" s="41"/>
      <c r="N186" s="24"/>
      <c r="O186" s="24"/>
      <c r="P186" s="46"/>
      <c r="Q186" s="24"/>
      <c r="R186" s="24"/>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59"/>
      <c r="BA186" s="42">
        <f t="shared" si="7"/>
        <v>4039</v>
      </c>
      <c r="BB186" s="60">
        <f t="shared" si="8"/>
        <v>4039</v>
      </c>
      <c r="BC186" s="56" t="str">
        <f t="shared" si="9"/>
        <v>INR  Four Thousand  &amp;Thirty Nine  Only</v>
      </c>
      <c r="IA186" s="1">
        <v>17.01</v>
      </c>
      <c r="IB186" s="73" t="s">
        <v>235</v>
      </c>
      <c r="IC186" s="1" t="s">
        <v>407</v>
      </c>
      <c r="ID186" s="1">
        <v>0.81</v>
      </c>
      <c r="IE186" s="3" t="s">
        <v>237</v>
      </c>
    </row>
    <row r="187" spans="1:239" ht="60.75" customHeight="1">
      <c r="A187" s="66">
        <v>17.02</v>
      </c>
      <c r="B187" s="71" t="s">
        <v>301</v>
      </c>
      <c r="C187" s="39" t="s">
        <v>408</v>
      </c>
      <c r="D187" s="68">
        <v>2</v>
      </c>
      <c r="E187" s="69" t="s">
        <v>238</v>
      </c>
      <c r="F187" s="70">
        <v>457.51</v>
      </c>
      <c r="G187" s="40"/>
      <c r="H187" s="24"/>
      <c r="I187" s="47" t="s">
        <v>38</v>
      </c>
      <c r="J187" s="48">
        <f t="shared" si="6"/>
        <v>1</v>
      </c>
      <c r="K187" s="24" t="s">
        <v>39</v>
      </c>
      <c r="L187" s="24" t="s">
        <v>4</v>
      </c>
      <c r="M187" s="41"/>
      <c r="N187" s="24"/>
      <c r="O187" s="24"/>
      <c r="P187" s="46"/>
      <c r="Q187" s="24"/>
      <c r="R187" s="24"/>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59"/>
      <c r="BA187" s="42">
        <f t="shared" si="7"/>
        <v>915</v>
      </c>
      <c r="BB187" s="60">
        <f t="shared" si="8"/>
        <v>915</v>
      </c>
      <c r="BC187" s="56" t="str">
        <f t="shared" si="9"/>
        <v>INR  Nine Hundred &amp; Fifteen  Only</v>
      </c>
      <c r="IA187" s="1">
        <v>17.02</v>
      </c>
      <c r="IB187" s="73" t="s">
        <v>301</v>
      </c>
      <c r="IC187" s="1" t="s">
        <v>408</v>
      </c>
      <c r="ID187" s="1">
        <v>2</v>
      </c>
      <c r="IE187" s="3" t="s">
        <v>238</v>
      </c>
    </row>
    <row r="188" spans="1:239" ht="64.5" customHeight="1">
      <c r="A188" s="66">
        <v>17.03</v>
      </c>
      <c r="B188" s="71" t="s">
        <v>302</v>
      </c>
      <c r="C188" s="39" t="s">
        <v>409</v>
      </c>
      <c r="D188" s="68">
        <v>4</v>
      </c>
      <c r="E188" s="69" t="s">
        <v>238</v>
      </c>
      <c r="F188" s="70">
        <v>51.61</v>
      </c>
      <c r="G188" s="40"/>
      <c r="H188" s="24"/>
      <c r="I188" s="47" t="s">
        <v>38</v>
      </c>
      <c r="J188" s="48">
        <f t="shared" si="6"/>
        <v>1</v>
      </c>
      <c r="K188" s="24" t="s">
        <v>39</v>
      </c>
      <c r="L188" s="24" t="s">
        <v>4</v>
      </c>
      <c r="M188" s="41"/>
      <c r="N188" s="24"/>
      <c r="O188" s="24"/>
      <c r="P188" s="46"/>
      <c r="Q188" s="24"/>
      <c r="R188" s="24"/>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59"/>
      <c r="BA188" s="42">
        <f t="shared" si="7"/>
        <v>206</v>
      </c>
      <c r="BB188" s="60">
        <f t="shared" si="8"/>
        <v>206</v>
      </c>
      <c r="BC188" s="56" t="str">
        <f t="shared" si="9"/>
        <v>INR  Two Hundred &amp; Six  Only</v>
      </c>
      <c r="IA188" s="1">
        <v>17.03</v>
      </c>
      <c r="IB188" s="73" t="s">
        <v>302</v>
      </c>
      <c r="IC188" s="1" t="s">
        <v>409</v>
      </c>
      <c r="ID188" s="1">
        <v>4</v>
      </c>
      <c r="IE188" s="3" t="s">
        <v>238</v>
      </c>
    </row>
    <row r="189" spans="1:239" ht="64.5" customHeight="1">
      <c r="A189" s="70">
        <v>17.04</v>
      </c>
      <c r="B189" s="67" t="s">
        <v>303</v>
      </c>
      <c r="C189" s="39" t="s">
        <v>410</v>
      </c>
      <c r="D189" s="68">
        <v>11</v>
      </c>
      <c r="E189" s="69" t="s">
        <v>238</v>
      </c>
      <c r="F189" s="70">
        <v>29.32</v>
      </c>
      <c r="G189" s="40"/>
      <c r="H189" s="24"/>
      <c r="I189" s="47" t="s">
        <v>38</v>
      </c>
      <c r="J189" s="48">
        <f t="shared" si="6"/>
        <v>1</v>
      </c>
      <c r="K189" s="24" t="s">
        <v>39</v>
      </c>
      <c r="L189" s="24" t="s">
        <v>4</v>
      </c>
      <c r="M189" s="41"/>
      <c r="N189" s="24"/>
      <c r="O189" s="24"/>
      <c r="P189" s="46"/>
      <c r="Q189" s="24"/>
      <c r="R189" s="24"/>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59"/>
      <c r="BA189" s="42">
        <f t="shared" si="7"/>
        <v>323</v>
      </c>
      <c r="BB189" s="60">
        <f t="shared" si="8"/>
        <v>323</v>
      </c>
      <c r="BC189" s="56" t="str">
        <f t="shared" si="9"/>
        <v>INR  Three Hundred &amp; Twenty Three  Only</v>
      </c>
      <c r="IA189" s="1">
        <v>17.04</v>
      </c>
      <c r="IB189" s="73" t="s">
        <v>303</v>
      </c>
      <c r="IC189" s="1" t="s">
        <v>410</v>
      </c>
      <c r="ID189" s="1">
        <v>11</v>
      </c>
      <c r="IE189" s="3" t="s">
        <v>238</v>
      </c>
    </row>
    <row r="190" spans="1:239" ht="53.25" customHeight="1">
      <c r="A190" s="66">
        <v>17.05</v>
      </c>
      <c r="B190" s="67" t="s">
        <v>304</v>
      </c>
      <c r="C190" s="39" t="s">
        <v>411</v>
      </c>
      <c r="D190" s="68">
        <v>1</v>
      </c>
      <c r="E190" s="69" t="s">
        <v>238</v>
      </c>
      <c r="F190" s="70">
        <v>504.43</v>
      </c>
      <c r="G190" s="40"/>
      <c r="H190" s="24"/>
      <c r="I190" s="47" t="s">
        <v>38</v>
      </c>
      <c r="J190" s="48">
        <f aca="true" t="shared" si="10" ref="J190:J200">IF(I190="Less(-)",-1,1)</f>
        <v>1</v>
      </c>
      <c r="K190" s="24" t="s">
        <v>39</v>
      </c>
      <c r="L190" s="24" t="s">
        <v>4</v>
      </c>
      <c r="M190" s="41"/>
      <c r="N190" s="24"/>
      <c r="O190" s="24"/>
      <c r="P190" s="46"/>
      <c r="Q190" s="24"/>
      <c r="R190" s="24"/>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59"/>
      <c r="BA190" s="42">
        <f aca="true" t="shared" si="11" ref="BA190:BA200">ROUND(total_amount_ba($B$2,$D$2,D190,F190,J190,K190,M190),0)</f>
        <v>504</v>
      </c>
      <c r="BB190" s="60">
        <f aca="true" t="shared" si="12" ref="BB190:BB200">BA190+SUM(N190:AZ190)</f>
        <v>504</v>
      </c>
      <c r="BC190" s="56" t="str">
        <f aca="true" t="shared" si="13" ref="BC190:BC200">SpellNumber(L190,BB190)</f>
        <v>INR  Five Hundred &amp; Four  Only</v>
      </c>
      <c r="IA190" s="1">
        <v>17.05</v>
      </c>
      <c r="IB190" s="73" t="s">
        <v>304</v>
      </c>
      <c r="IC190" s="1" t="s">
        <v>411</v>
      </c>
      <c r="ID190" s="1">
        <v>1</v>
      </c>
      <c r="IE190" s="3" t="s">
        <v>238</v>
      </c>
    </row>
    <row r="191" spans="1:239" ht="150.75" customHeight="1">
      <c r="A191" s="66">
        <v>17.06</v>
      </c>
      <c r="B191" s="67" t="s">
        <v>305</v>
      </c>
      <c r="C191" s="39" t="s">
        <v>412</v>
      </c>
      <c r="D191" s="68">
        <v>1.5</v>
      </c>
      <c r="E191" s="69" t="s">
        <v>105</v>
      </c>
      <c r="F191" s="70">
        <v>1972.2</v>
      </c>
      <c r="G191" s="40"/>
      <c r="H191" s="24"/>
      <c r="I191" s="47" t="s">
        <v>38</v>
      </c>
      <c r="J191" s="48">
        <f t="shared" si="10"/>
        <v>1</v>
      </c>
      <c r="K191" s="24" t="s">
        <v>39</v>
      </c>
      <c r="L191" s="24" t="s">
        <v>4</v>
      </c>
      <c r="M191" s="41"/>
      <c r="N191" s="24"/>
      <c r="O191" s="24"/>
      <c r="P191" s="46"/>
      <c r="Q191" s="24"/>
      <c r="R191" s="24"/>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59"/>
      <c r="BA191" s="42">
        <f t="shared" si="11"/>
        <v>2958</v>
      </c>
      <c r="BB191" s="60">
        <f t="shared" si="12"/>
        <v>2958</v>
      </c>
      <c r="BC191" s="56" t="str">
        <f t="shared" si="13"/>
        <v>INR  Two Thousand Nine Hundred &amp; Fifty Eight  Only</v>
      </c>
      <c r="IA191" s="1">
        <v>17.06</v>
      </c>
      <c r="IB191" s="73" t="s">
        <v>305</v>
      </c>
      <c r="IC191" s="1" t="s">
        <v>412</v>
      </c>
      <c r="ID191" s="1">
        <v>1.5</v>
      </c>
      <c r="IE191" s="3" t="s">
        <v>105</v>
      </c>
    </row>
    <row r="192" spans="1:239" ht="61.5" customHeight="1">
      <c r="A192" s="70">
        <v>17.07</v>
      </c>
      <c r="B192" s="67" t="s">
        <v>306</v>
      </c>
      <c r="C192" s="39" t="s">
        <v>413</v>
      </c>
      <c r="D192" s="68">
        <v>8.2</v>
      </c>
      <c r="E192" s="69" t="s">
        <v>105</v>
      </c>
      <c r="F192" s="70">
        <v>155.8</v>
      </c>
      <c r="G192" s="40"/>
      <c r="H192" s="24"/>
      <c r="I192" s="47" t="s">
        <v>38</v>
      </c>
      <c r="J192" s="48">
        <f t="shared" si="10"/>
        <v>1</v>
      </c>
      <c r="K192" s="24" t="s">
        <v>39</v>
      </c>
      <c r="L192" s="24" t="s">
        <v>4</v>
      </c>
      <c r="M192" s="41"/>
      <c r="N192" s="24"/>
      <c r="O192" s="24"/>
      <c r="P192" s="46"/>
      <c r="Q192" s="24"/>
      <c r="R192" s="24"/>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59"/>
      <c r="BA192" s="42">
        <f t="shared" si="11"/>
        <v>1278</v>
      </c>
      <c r="BB192" s="60">
        <f t="shared" si="12"/>
        <v>1278</v>
      </c>
      <c r="BC192" s="56" t="str">
        <f t="shared" si="13"/>
        <v>INR  One Thousand Two Hundred &amp; Seventy Eight  Only</v>
      </c>
      <c r="IA192" s="1">
        <v>17.07</v>
      </c>
      <c r="IB192" s="73" t="s">
        <v>306</v>
      </c>
      <c r="IC192" s="1" t="s">
        <v>413</v>
      </c>
      <c r="ID192" s="1">
        <v>8.2</v>
      </c>
      <c r="IE192" s="3" t="s">
        <v>105</v>
      </c>
    </row>
    <row r="193" spans="1:239" ht="44.25" customHeight="1">
      <c r="A193" s="66">
        <v>17.08</v>
      </c>
      <c r="B193" s="71" t="s">
        <v>307</v>
      </c>
      <c r="C193" s="39" t="s">
        <v>414</v>
      </c>
      <c r="D193" s="68">
        <v>1</v>
      </c>
      <c r="E193" s="69" t="s">
        <v>238</v>
      </c>
      <c r="F193" s="70">
        <v>293.29</v>
      </c>
      <c r="G193" s="40"/>
      <c r="H193" s="24"/>
      <c r="I193" s="47" t="s">
        <v>38</v>
      </c>
      <c r="J193" s="48">
        <f t="shared" si="10"/>
        <v>1</v>
      </c>
      <c r="K193" s="24" t="s">
        <v>39</v>
      </c>
      <c r="L193" s="24" t="s">
        <v>4</v>
      </c>
      <c r="M193" s="41"/>
      <c r="N193" s="24"/>
      <c r="O193" s="24"/>
      <c r="P193" s="46"/>
      <c r="Q193" s="24"/>
      <c r="R193" s="24"/>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59"/>
      <c r="BA193" s="42">
        <f t="shared" si="11"/>
        <v>293</v>
      </c>
      <c r="BB193" s="60">
        <f t="shared" si="12"/>
        <v>293</v>
      </c>
      <c r="BC193" s="56" t="str">
        <f t="shared" si="13"/>
        <v>INR  Two Hundred &amp; Ninety Three  Only</v>
      </c>
      <c r="IA193" s="1">
        <v>17.08</v>
      </c>
      <c r="IB193" s="73" t="s">
        <v>307</v>
      </c>
      <c r="IC193" s="1" t="s">
        <v>414</v>
      </c>
      <c r="ID193" s="1">
        <v>1</v>
      </c>
      <c r="IE193" s="3" t="s">
        <v>238</v>
      </c>
    </row>
    <row r="194" spans="1:239" ht="53.25" customHeight="1">
      <c r="A194" s="66">
        <v>17.09</v>
      </c>
      <c r="B194" s="71" t="s">
        <v>308</v>
      </c>
      <c r="C194" s="39" t="s">
        <v>415</v>
      </c>
      <c r="D194" s="68">
        <v>1</v>
      </c>
      <c r="E194" s="69" t="s">
        <v>238</v>
      </c>
      <c r="F194" s="70">
        <v>2053.04</v>
      </c>
      <c r="G194" s="40"/>
      <c r="H194" s="24"/>
      <c r="I194" s="47" t="s">
        <v>38</v>
      </c>
      <c r="J194" s="48">
        <f t="shared" si="10"/>
        <v>1</v>
      </c>
      <c r="K194" s="24" t="s">
        <v>39</v>
      </c>
      <c r="L194" s="24" t="s">
        <v>4</v>
      </c>
      <c r="M194" s="41"/>
      <c r="N194" s="24"/>
      <c r="O194" s="24"/>
      <c r="P194" s="46"/>
      <c r="Q194" s="24"/>
      <c r="R194" s="24"/>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59"/>
      <c r="BA194" s="42">
        <f t="shared" si="11"/>
        <v>2053</v>
      </c>
      <c r="BB194" s="60">
        <f t="shared" si="12"/>
        <v>2053</v>
      </c>
      <c r="BC194" s="56" t="str">
        <f t="shared" si="13"/>
        <v>INR  Two Thousand  &amp;Fifty Three  Only</v>
      </c>
      <c r="IA194" s="1">
        <v>17.09</v>
      </c>
      <c r="IB194" s="73" t="s">
        <v>308</v>
      </c>
      <c r="IC194" s="1" t="s">
        <v>415</v>
      </c>
      <c r="ID194" s="1">
        <v>1</v>
      </c>
      <c r="IE194" s="3" t="s">
        <v>238</v>
      </c>
    </row>
    <row r="195" spans="1:239" ht="50.25" customHeight="1">
      <c r="A195" s="70">
        <v>17.1</v>
      </c>
      <c r="B195" s="67" t="s">
        <v>309</v>
      </c>
      <c r="C195" s="39" t="s">
        <v>416</v>
      </c>
      <c r="D195" s="68">
        <v>1</v>
      </c>
      <c r="E195" s="69" t="s">
        <v>238</v>
      </c>
      <c r="F195" s="70">
        <v>1125.82</v>
      </c>
      <c r="G195" s="40"/>
      <c r="H195" s="24"/>
      <c r="I195" s="47" t="s">
        <v>38</v>
      </c>
      <c r="J195" s="48">
        <f t="shared" si="10"/>
        <v>1</v>
      </c>
      <c r="K195" s="24" t="s">
        <v>39</v>
      </c>
      <c r="L195" s="24" t="s">
        <v>4</v>
      </c>
      <c r="M195" s="41"/>
      <c r="N195" s="24"/>
      <c r="O195" s="24"/>
      <c r="P195" s="46"/>
      <c r="Q195" s="24"/>
      <c r="R195" s="24"/>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59"/>
      <c r="BA195" s="42">
        <f t="shared" si="11"/>
        <v>1126</v>
      </c>
      <c r="BB195" s="60">
        <f t="shared" si="12"/>
        <v>1126</v>
      </c>
      <c r="BC195" s="56" t="str">
        <f t="shared" si="13"/>
        <v>INR  One Thousand One Hundred &amp; Twenty Six  Only</v>
      </c>
      <c r="IA195" s="1">
        <v>17.1</v>
      </c>
      <c r="IB195" s="73" t="s">
        <v>309</v>
      </c>
      <c r="IC195" s="1" t="s">
        <v>416</v>
      </c>
      <c r="ID195" s="1">
        <v>1</v>
      </c>
      <c r="IE195" s="3" t="s">
        <v>238</v>
      </c>
    </row>
    <row r="196" spans="1:239" ht="36.75" customHeight="1">
      <c r="A196" s="66">
        <v>17.11</v>
      </c>
      <c r="B196" s="67" t="s">
        <v>310</v>
      </c>
      <c r="C196" s="39" t="s">
        <v>417</v>
      </c>
      <c r="D196" s="68">
        <v>2.5</v>
      </c>
      <c r="E196" s="69" t="s">
        <v>314</v>
      </c>
      <c r="F196" s="70">
        <v>181.85</v>
      </c>
      <c r="G196" s="40"/>
      <c r="H196" s="24"/>
      <c r="I196" s="47" t="s">
        <v>38</v>
      </c>
      <c r="J196" s="48">
        <f t="shared" si="10"/>
        <v>1</v>
      </c>
      <c r="K196" s="24" t="s">
        <v>39</v>
      </c>
      <c r="L196" s="24" t="s">
        <v>4</v>
      </c>
      <c r="M196" s="41"/>
      <c r="N196" s="24"/>
      <c r="O196" s="24"/>
      <c r="P196" s="46"/>
      <c r="Q196" s="24"/>
      <c r="R196" s="24"/>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59"/>
      <c r="BA196" s="42">
        <f t="shared" si="11"/>
        <v>455</v>
      </c>
      <c r="BB196" s="60">
        <f t="shared" si="12"/>
        <v>455</v>
      </c>
      <c r="BC196" s="56" t="str">
        <f t="shared" si="13"/>
        <v>INR  Four Hundred &amp; Fifty Five  Only</v>
      </c>
      <c r="IA196" s="1">
        <v>17.11</v>
      </c>
      <c r="IB196" s="73" t="s">
        <v>310</v>
      </c>
      <c r="IC196" s="1" t="s">
        <v>417</v>
      </c>
      <c r="ID196" s="1">
        <v>2.5</v>
      </c>
      <c r="IE196" s="3" t="s">
        <v>314</v>
      </c>
    </row>
    <row r="197" spans="1:239" ht="76.5" customHeight="1">
      <c r="A197" s="66">
        <v>17.12</v>
      </c>
      <c r="B197" s="67" t="s">
        <v>236</v>
      </c>
      <c r="C197" s="39" t="s">
        <v>418</v>
      </c>
      <c r="D197" s="68">
        <v>2</v>
      </c>
      <c r="E197" s="69" t="s">
        <v>238</v>
      </c>
      <c r="F197" s="70">
        <v>815.75</v>
      </c>
      <c r="G197" s="40"/>
      <c r="H197" s="24"/>
      <c r="I197" s="47" t="s">
        <v>38</v>
      </c>
      <c r="J197" s="48">
        <f t="shared" si="10"/>
        <v>1</v>
      </c>
      <c r="K197" s="24" t="s">
        <v>39</v>
      </c>
      <c r="L197" s="24" t="s">
        <v>4</v>
      </c>
      <c r="M197" s="41"/>
      <c r="N197" s="24"/>
      <c r="O197" s="24"/>
      <c r="P197" s="46"/>
      <c r="Q197" s="24"/>
      <c r="R197" s="24"/>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59"/>
      <c r="BA197" s="42">
        <f t="shared" si="11"/>
        <v>1632</v>
      </c>
      <c r="BB197" s="60">
        <f t="shared" si="12"/>
        <v>1632</v>
      </c>
      <c r="BC197" s="56" t="str">
        <f t="shared" si="13"/>
        <v>INR  One Thousand Six Hundred &amp; Thirty Two  Only</v>
      </c>
      <c r="IA197" s="1">
        <v>17.12</v>
      </c>
      <c r="IB197" s="73" t="s">
        <v>236</v>
      </c>
      <c r="IC197" s="1" t="s">
        <v>418</v>
      </c>
      <c r="ID197" s="1">
        <v>2</v>
      </c>
      <c r="IE197" s="3" t="s">
        <v>238</v>
      </c>
    </row>
    <row r="198" spans="1:239" ht="409.5">
      <c r="A198" s="70">
        <v>17.13</v>
      </c>
      <c r="B198" s="67" t="s">
        <v>311</v>
      </c>
      <c r="C198" s="39" t="s">
        <v>419</v>
      </c>
      <c r="D198" s="68">
        <v>1</v>
      </c>
      <c r="E198" s="69" t="s">
        <v>315</v>
      </c>
      <c r="F198" s="70">
        <v>119382.72</v>
      </c>
      <c r="G198" s="40"/>
      <c r="H198" s="24"/>
      <c r="I198" s="47" t="s">
        <v>38</v>
      </c>
      <c r="J198" s="48">
        <f t="shared" si="10"/>
        <v>1</v>
      </c>
      <c r="K198" s="24" t="s">
        <v>39</v>
      </c>
      <c r="L198" s="24" t="s">
        <v>4</v>
      </c>
      <c r="M198" s="41"/>
      <c r="N198" s="24"/>
      <c r="O198" s="24"/>
      <c r="P198" s="46"/>
      <c r="Q198" s="24"/>
      <c r="R198" s="24"/>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59"/>
      <c r="BA198" s="42">
        <f t="shared" si="11"/>
        <v>119383</v>
      </c>
      <c r="BB198" s="60">
        <f t="shared" si="12"/>
        <v>119383</v>
      </c>
      <c r="BC198" s="56" t="str">
        <f t="shared" si="13"/>
        <v>INR  One Lakh Nineteen Thousand Three Hundred &amp; Eighty Three  Only</v>
      </c>
      <c r="IA198" s="1">
        <v>17.13</v>
      </c>
      <c r="IB198" s="73" t="s">
        <v>311</v>
      </c>
      <c r="IC198" s="1" t="s">
        <v>419</v>
      </c>
      <c r="ID198" s="1">
        <v>1</v>
      </c>
      <c r="IE198" s="3" t="s">
        <v>315</v>
      </c>
    </row>
    <row r="199" spans="1:239" ht="128.25">
      <c r="A199" s="66">
        <v>17.14</v>
      </c>
      <c r="B199" s="71" t="s">
        <v>312</v>
      </c>
      <c r="C199" s="39" t="s">
        <v>420</v>
      </c>
      <c r="D199" s="68">
        <v>31</v>
      </c>
      <c r="E199" s="69" t="s">
        <v>238</v>
      </c>
      <c r="F199" s="70">
        <v>325.21</v>
      </c>
      <c r="G199" s="40"/>
      <c r="H199" s="24"/>
      <c r="I199" s="47" t="s">
        <v>38</v>
      </c>
      <c r="J199" s="48">
        <f t="shared" si="10"/>
        <v>1</v>
      </c>
      <c r="K199" s="24" t="s">
        <v>39</v>
      </c>
      <c r="L199" s="24" t="s">
        <v>4</v>
      </c>
      <c r="M199" s="41"/>
      <c r="N199" s="24"/>
      <c r="O199" s="24"/>
      <c r="P199" s="46"/>
      <c r="Q199" s="24"/>
      <c r="R199" s="24"/>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59"/>
      <c r="BA199" s="42">
        <f t="shared" si="11"/>
        <v>10082</v>
      </c>
      <c r="BB199" s="60">
        <f t="shared" si="12"/>
        <v>10082</v>
      </c>
      <c r="BC199" s="56" t="str">
        <f t="shared" si="13"/>
        <v>INR  Ten Thousand  &amp;Eighty Two  Only</v>
      </c>
      <c r="IA199" s="1">
        <v>17.14</v>
      </c>
      <c r="IB199" s="1" t="s">
        <v>312</v>
      </c>
      <c r="IC199" s="1" t="s">
        <v>420</v>
      </c>
      <c r="ID199" s="1">
        <v>31</v>
      </c>
      <c r="IE199" s="3" t="s">
        <v>238</v>
      </c>
    </row>
    <row r="200" spans="1:239" ht="48" customHeight="1">
      <c r="A200" s="66">
        <v>17.15</v>
      </c>
      <c r="B200" s="71" t="s">
        <v>313</v>
      </c>
      <c r="C200" s="39" t="s">
        <v>421</v>
      </c>
      <c r="D200" s="68">
        <v>2</v>
      </c>
      <c r="E200" s="69" t="s">
        <v>238</v>
      </c>
      <c r="F200" s="70">
        <v>305</v>
      </c>
      <c r="G200" s="40"/>
      <c r="H200" s="24"/>
      <c r="I200" s="47" t="s">
        <v>38</v>
      </c>
      <c r="J200" s="48">
        <f t="shared" si="10"/>
        <v>1</v>
      </c>
      <c r="K200" s="24" t="s">
        <v>39</v>
      </c>
      <c r="L200" s="24" t="s">
        <v>4</v>
      </c>
      <c r="M200" s="41"/>
      <c r="N200" s="24"/>
      <c r="O200" s="24"/>
      <c r="P200" s="46"/>
      <c r="Q200" s="24"/>
      <c r="R200" s="24"/>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59"/>
      <c r="BA200" s="42">
        <f t="shared" si="11"/>
        <v>610</v>
      </c>
      <c r="BB200" s="60">
        <f t="shared" si="12"/>
        <v>610</v>
      </c>
      <c r="BC200" s="56" t="str">
        <f t="shared" si="13"/>
        <v>INR  Six Hundred &amp; Ten  Only</v>
      </c>
      <c r="IA200" s="1">
        <v>17.15</v>
      </c>
      <c r="IB200" s="73" t="s">
        <v>313</v>
      </c>
      <c r="IC200" s="1" t="s">
        <v>421</v>
      </c>
      <c r="ID200" s="1">
        <v>2</v>
      </c>
      <c r="IE200" s="3" t="s">
        <v>238</v>
      </c>
    </row>
    <row r="201" spans="1:55" ht="42.75">
      <c r="A201" s="25" t="s">
        <v>46</v>
      </c>
      <c r="B201" s="26"/>
      <c r="C201" s="27"/>
      <c r="D201" s="43"/>
      <c r="E201" s="43"/>
      <c r="F201" s="43"/>
      <c r="G201" s="43"/>
      <c r="H201" s="61"/>
      <c r="I201" s="61"/>
      <c r="J201" s="61"/>
      <c r="K201" s="61"/>
      <c r="L201" s="6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63">
        <f>SUM(BA13:BA200)</f>
        <v>617778</v>
      </c>
      <c r="BB201" s="64">
        <f>SUM(BB13:BB200)</f>
        <v>617778</v>
      </c>
      <c r="BC201" s="56" t="str">
        <f>SpellNumber(L201,BB201)</f>
        <v>  Six Lakh Seventeen Thousand Seven Hundred &amp; Seventy Eight  Only</v>
      </c>
    </row>
    <row r="202" spans="1:55" ht="33" customHeight="1">
      <c r="A202" s="26" t="s">
        <v>47</v>
      </c>
      <c r="B202" s="28"/>
      <c r="C202" s="29"/>
      <c r="D202" s="30"/>
      <c r="E202" s="44" t="s">
        <v>54</v>
      </c>
      <c r="F202" s="45"/>
      <c r="G202" s="31"/>
      <c r="H202" s="32"/>
      <c r="I202" s="32"/>
      <c r="J202" s="32"/>
      <c r="K202" s="33"/>
      <c r="L202" s="34"/>
      <c r="M202" s="35"/>
      <c r="N202" s="36"/>
      <c r="O202" s="22"/>
      <c r="P202" s="22"/>
      <c r="Q202" s="22"/>
      <c r="R202" s="22"/>
      <c r="S202" s="22"/>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7">
        <f>IF(ISBLANK(F202),0,IF(E202="Excess (+)",ROUND(BA201+(BA201*F202),2),IF(E202="Less (-)",ROUND(BA201+(BA201*F202*(-1)),2),IF(E202="At Par",BA201,0))))</f>
        <v>0</v>
      </c>
      <c r="BB202" s="38">
        <f>ROUND(BA202,0)</f>
        <v>0</v>
      </c>
      <c r="BC202" s="21" t="str">
        <f>SpellNumber($E$2,BB202)</f>
        <v>INR Zero Only</v>
      </c>
    </row>
    <row r="203" spans="1:55" ht="18">
      <c r="A203" s="25" t="s">
        <v>48</v>
      </c>
      <c r="B203" s="25"/>
      <c r="C203" s="75" t="str">
        <f>SpellNumber($E$2,BB202)</f>
        <v>INR Zero Only</v>
      </c>
      <c r="D203" s="75"/>
      <c r="E203" s="75"/>
      <c r="F203" s="75"/>
      <c r="G203" s="75"/>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c r="AY203" s="75"/>
      <c r="AZ203" s="75"/>
      <c r="BA203" s="75"/>
      <c r="BB203" s="75"/>
      <c r="BC203" s="75"/>
    </row>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4" ht="15"/>
    <row r="516" ht="15"/>
    <row r="517" ht="15"/>
    <row r="518" ht="15"/>
    <row r="519" ht="15"/>
    <row r="520" ht="15"/>
    <row r="521" ht="15"/>
    <row r="523" ht="15"/>
    <row r="525" ht="15"/>
    <row r="526" ht="15"/>
    <row r="527" ht="15"/>
    <row r="528" ht="15"/>
    <row r="529" ht="15"/>
    <row r="530" ht="15"/>
    <row r="531" ht="15"/>
    <row r="532" ht="15"/>
    <row r="534" ht="15"/>
    <row r="536" ht="15"/>
    <row r="537" ht="15"/>
    <row r="538" ht="15"/>
    <row r="539" ht="15"/>
    <row r="540" ht="15"/>
    <row r="542" ht="15"/>
    <row r="544" ht="15"/>
    <row r="546"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5" ht="15"/>
    <row r="886" ht="15"/>
    <row r="888" ht="15"/>
    <row r="889" ht="15"/>
    <row r="890" ht="15"/>
    <row r="891" ht="15"/>
    <row r="892" ht="15"/>
    <row r="894" ht="15"/>
    <row r="895" ht="15"/>
    <row r="896" ht="15"/>
    <row r="897" ht="15"/>
    <row r="898" ht="15"/>
    <row r="899" ht="15"/>
    <row r="900" ht="15"/>
    <row r="901" ht="15"/>
    <row r="902" ht="15"/>
    <row r="903" ht="15"/>
  </sheetData>
  <sheetProtection password="9E83" sheet="1"/>
  <autoFilter ref="A11:BC203"/>
  <mergeCells count="96">
    <mergeCell ref="D183:BC183"/>
    <mergeCell ref="D185:BC185"/>
    <mergeCell ref="D174:BC174"/>
    <mergeCell ref="D175:BC175"/>
    <mergeCell ref="D177:BC177"/>
    <mergeCell ref="D178:BC178"/>
    <mergeCell ref="D179:BC179"/>
    <mergeCell ref="D181:BC181"/>
    <mergeCell ref="D159:BC159"/>
    <mergeCell ref="D161:BC161"/>
    <mergeCell ref="D163:BC163"/>
    <mergeCell ref="D165:BC165"/>
    <mergeCell ref="D167:BC167"/>
    <mergeCell ref="D170:BC170"/>
    <mergeCell ref="D149:BC149"/>
    <mergeCell ref="D151:BC151"/>
    <mergeCell ref="D152:BC152"/>
    <mergeCell ref="D154:BC154"/>
    <mergeCell ref="D156:BC156"/>
    <mergeCell ref="D158:BC158"/>
    <mergeCell ref="D138:BC138"/>
    <mergeCell ref="D139:BC139"/>
    <mergeCell ref="D141:BC141"/>
    <mergeCell ref="D144:BC144"/>
    <mergeCell ref="D146:BC146"/>
    <mergeCell ref="D147:BC147"/>
    <mergeCell ref="D129:BC129"/>
    <mergeCell ref="D130:BC130"/>
    <mergeCell ref="D132:BC132"/>
    <mergeCell ref="D133:BC133"/>
    <mergeCell ref="D135:BC135"/>
    <mergeCell ref="D136:BC136"/>
    <mergeCell ref="D115:BC115"/>
    <mergeCell ref="D117:BC117"/>
    <mergeCell ref="D121:BC121"/>
    <mergeCell ref="D124:BC124"/>
    <mergeCell ref="D125:BC125"/>
    <mergeCell ref="D127:BC127"/>
    <mergeCell ref="D102:BC102"/>
    <mergeCell ref="D103:BC103"/>
    <mergeCell ref="D107:BC107"/>
    <mergeCell ref="D109:BC109"/>
    <mergeCell ref="D111:BC111"/>
    <mergeCell ref="D114:BC114"/>
    <mergeCell ref="D88:BC88"/>
    <mergeCell ref="D92:BC92"/>
    <mergeCell ref="D94:BC94"/>
    <mergeCell ref="D96:BC96"/>
    <mergeCell ref="D97:BC97"/>
    <mergeCell ref="D99:BC99"/>
    <mergeCell ref="D75:BC75"/>
    <mergeCell ref="D77:BC77"/>
    <mergeCell ref="D79:BC79"/>
    <mergeCell ref="D81:BC81"/>
    <mergeCell ref="D83:BC83"/>
    <mergeCell ref="D85:BC85"/>
    <mergeCell ref="D65:BC65"/>
    <mergeCell ref="D66:BC66"/>
    <mergeCell ref="D68:BC68"/>
    <mergeCell ref="D70:BC70"/>
    <mergeCell ref="D72:BC72"/>
    <mergeCell ref="D73:BC73"/>
    <mergeCell ref="D53:BC53"/>
    <mergeCell ref="D55:BC55"/>
    <mergeCell ref="D57:BC57"/>
    <mergeCell ref="D59:BC59"/>
    <mergeCell ref="D61:BC61"/>
    <mergeCell ref="D62:BC62"/>
    <mergeCell ref="D38:BC38"/>
    <mergeCell ref="D40:BC40"/>
    <mergeCell ref="D43:BC43"/>
    <mergeCell ref="D45:BC45"/>
    <mergeCell ref="D47:BC47"/>
    <mergeCell ref="D51:BC51"/>
    <mergeCell ref="D27:BC27"/>
    <mergeCell ref="D29:BC29"/>
    <mergeCell ref="D32:BC32"/>
    <mergeCell ref="D33:BC33"/>
    <mergeCell ref="D34:BC34"/>
    <mergeCell ref="D37:BC37"/>
    <mergeCell ref="D16:BC16"/>
    <mergeCell ref="D17:BC17"/>
    <mergeCell ref="D20:BC20"/>
    <mergeCell ref="D22:BC22"/>
    <mergeCell ref="D24:BC24"/>
    <mergeCell ref="D26:BC26"/>
    <mergeCell ref="A9:BC9"/>
    <mergeCell ref="C203:BC203"/>
    <mergeCell ref="A1:L1"/>
    <mergeCell ref="A4:BC4"/>
    <mergeCell ref="A5:BC5"/>
    <mergeCell ref="A6:BC6"/>
    <mergeCell ref="A7:BC7"/>
    <mergeCell ref="B8:BC8"/>
    <mergeCell ref="D13:BC13"/>
    <mergeCell ref="D14:BC14"/>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02">
      <formula1>IF(E202="Select",-1,IF(E202="At Par",0,0))</formula1>
      <formula2>IF(E202="Select",-1,IF(E202="At Par",0,0.99))</formula2>
    </dataValidation>
    <dataValidation type="list" allowBlank="1" showErrorMessage="1" sqref="E202">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2">
      <formula1>0</formula1>
      <formula2>99.9</formula2>
    </dataValidation>
    <dataValidation type="list" allowBlank="1" showErrorMessage="1" sqref="D13:D14 K15 D16:D17 K18:K19 D20 K21 D22 K23 D24 K25 D26:D27 K28 D29 K30:K31 D32:D34 K35:K36 D37:D38 K39 D40 K41:K42 D43 K44 D45 K46 D47 K48:K50 D51 K52 D53 K54 D55 K56 D57 K58 D59 K60 D61:D62 K63:K64 D65:D66 K67 D68 K69 D70 K71 D72:D73 K74 D75 K76 D77 K78 D79 K80 D81 K82 D83 K84 D85 K86:K87 D88 K89:K91 D92 K93 D94 K95 D96:D97 K98 D99 K100:K101 D102:D103 K104:K106 D107 K108 D109 K110 D111 K112:K113 D114:D115 K116 D117 K118:K120 D121 K122:K123 D124:D125 K126 D127 K128 D129:D130 K131 D132:D133 K134 D135:D136 K137 D138:D139 K140 D141 K142:K143 D144 K145 D146:D147 K148">
      <formula1>"Partial Conversion,Full Conversion"</formula1>
      <formula2>0</formula2>
    </dataValidation>
    <dataValidation type="list" allowBlank="1" showErrorMessage="1" sqref="D149 K150 D151:D152 K153 D154 K155 D156 K157 D158:D159 K160 D161 K162 D163 K164 D165 K166 D167 K168:K169 D170 K171:K173 D174:D175 K176 D177:D179 K180 D181 K182 D183 K184 K186:K200 D185">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9 G21:H21 G23:H23 G25:H25 G28:H28 G30:H31 G35:H36 G39:H39 G41:H42 G44:H44 G46:H46 G48:H50 G52:H52 G54:H54 G56:H56 G58:H58 G60:H60 G63:H64 G67:H67 G69:H69 G71:H71 G74:H74 G76:H76 G78:H78 G80:H80 G82:H82 G84:H84 G86:H87 G89:H91 G93:H93 G95:H95 G98:H98 G100:H101 G104:H106 G108:H108 G110:H110 G112:H113 G116:H116 G118:H120 G122:H123 G126:H126 G128:H128 G131:H131 G134:H134 G137:H137 G140:H140 G142:H143 G145:H145 G148:H148 G150:H150 G153:H153 G155:H155 G157:H157 G160:H160 G162:H162 G164:H164 G166:H166 G168:H169 G171:H173 G176:H176 G180:H180 G182:H182 G184:H184 G186:H200">
      <formula1>0</formula1>
      <formula2>999999999999999</formula2>
    </dataValidation>
    <dataValidation allowBlank="1" showInputMessage="1" showErrorMessage="1" promptTitle="Addition / Deduction" prompt="Please Choose the correct One" sqref="J15 J18:J19 J21 J23 J25 J28 J30:J31 J35:J36 J39 J41:J42 J44 J46 J48:J50 J52 J54 J56 J58 J60 J63:J64 J67 J69 J71 J74 J76 J78 J80 J82 J84 J86:J87 J89:J91 J93 J95 J98 J100:J101 J104:J106 J108 J110 J112:J113 J116 J118:J120 J122:J123 J126 J128 J131 J134 J137 J140 J142:J143 J145 J148 J150 J153 J155 J157 J160 J162 J164 J166 J168:J169 J171:J173 J176 J180 J182 J184 J186:J200">
      <formula1>0</formula1>
      <formula2>0</formula2>
    </dataValidation>
    <dataValidation type="list" showErrorMessage="1" sqref="I15 I18:I19 I21 I23 I25 I28 I30:I31 I35:I36 I39 I41:I42 I44 I46 I48:I50 I52 I54 I56 I58 I60 I63:I64 I67 I69 I71 I74 I76 I78 I80 I82 I84 I86:I87 I89:I91 I93 I95 I98 I100:I101 I104:I106 I108 I110 I112:I113 I116 I118:I120 I122:I123 I126 I128 I131 I134 I137 I140 I142:I143 I145 I148 I150 I153 I155 I157 I160 I162 I164 I166 I168:I169 I171:I173 I176 I180 I182 I184 I186:I20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9 N21:O21 N23:O23 N25:O25 N28:O28 N30:O31 N35:O36 N39:O39 N41:O42 N44:O44 N46:O46 N48:O50 N52:O52 N54:O54 N56:O56 N58:O58 N60:O60 N63:O64 N67:O67 N69:O69 N71:O71 N74:O74 N76:O76 N78:O78 N80:O80 N82:O82 N84:O84 N86:O87 N89:O91 N93:O93 N95:O95 N98:O98 N100:O101 N104:O106 N108:O108 N110:O110 N112:O113 N116:O116 N118:O120 N122:O123 N126:O126 N128:O128 N131:O131 N134:O134 N137:O137 N140:O140 N142:O143 N145:O145 N148:O148 N150:O150 N153:O153 N155:O155 N157:O157 N160:O160 N162:O162 N164:O164 N166:O166 N168:O169 N171:O173 N176:O176 N180:O180 N182:O182 N184:O184 N186:O20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R19 R21 R23 R25 R28 R30:R31 R35:R36 R39 R41:R42 R44 R46 R48:R50 R52 R54 R56 R58 R60 R63:R64 R67 R69 R71 R74 R76 R78 R80 R82 R84 R86:R87 R89:R91 R93 R95 R98 R100:R101 R104:R106 R108 R110 R112:R113 R116 R118:R120 R122:R123 R126 R128 R131 R134 R137 R140 R142:R143 R145 R148 R150 R153 R155 R157 R160 R162 R164 R166 R168:R169 R171:R173 R176 R180 R182 R184 R186:R20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Q19 Q21 Q23 Q25 Q28 Q30:Q31 Q35:Q36 Q39 Q41:Q42 Q44 Q46 Q48:Q50 Q52 Q54 Q56 Q58 Q60 Q63:Q64 Q67 Q69 Q71 Q74 Q76 Q78 Q80 Q82 Q84 Q86:Q87 Q89:Q91 Q93 Q95 Q98 Q100:Q101 Q104:Q106 Q108 Q110 Q112:Q113 Q116 Q118:Q120 Q122:Q123 Q126 Q128 Q131 Q134 Q137 Q140 Q142:Q143 Q145 Q148 Q150 Q153 Q155 Q157 Q160 Q162 Q164 Q166 Q168:Q169 Q171:Q173 Q176 Q180 Q182 Q184 Q186:Q20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M19 M21 M23 M25 M28 M30:M31 M35:M36 M39 M41:M42 M44 M46 M48:M50 M52 M54 M56 M58 M60 M63:M64 M67 M69 M71 M74 M76 M78 M80 M82 M84 M86:M87 M89:M91 M93 M95 M98 M100:M101 M104:M106 M108 M110 M112:M113 M116 M118:M120 M122:M123 M126 M128 M131 M134 M137 M140 M142:M143 M145 M148 M150 M153 M155 M157 M160 M162 M164 M166 M168:M169 M171:M173 M176 M180 M182 M184 M186:M200">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D19 D21 D23 D25 D28 D30:D31 D35:D36 D39 D41:D42 D44 D46 D48:D50 D52 D54 D56 D58 D60 D63:D64 D67 D69 D71 D74 D76 D78 D80 D82 D84 D86:D87 D89:D91 D93 D95 D98 D100:D101 D104:D106 D108 D110 D112:D113 D116 D118:D120 D122:D123 D126 D128 D131 D134 D137 D140 D142:D143 D145 D148 D150 D153 D155 D157 D160 D162 D164 D166 D168:D169 D171:D173 D176 D180 D182 D184 D186:D200">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F19 F21 F23 F25 F28 F30:F31 F35:F36 F39 F41:F42 F44 F46 F48:F50 F52 F54 F56 F58 F60 F63:F64 F67 F69 F71 F74 F76 F78 F80 F82 F84 F86:F87 F89:F91 F93 F95 F98 F100:F101 F104:F106 F108 F110 F112:F113 F116 F118:F120 F122:F123 F126 F128 F131 F134 F137 F140 F142:F143 F145 F148 F150 F153 F155 F157 F160 F162 F164 F166 F168:F169 F171:F173 F176 F180 F182 F184 F186:F200">
      <formula1>0</formula1>
      <formula2>999999999999999</formula2>
    </dataValidation>
    <dataValidation type="list" allowBlank="1" showInputMessage="1" showErrorMessage="1" sqref="L198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200 L199">
      <formula1>"INR"</formula1>
    </dataValidation>
    <dataValidation allowBlank="1" showInputMessage="1" showErrorMessage="1" promptTitle="Itemcode/Make" prompt="Please enter text" sqref="C13:C200">
      <formula1>0</formula1>
      <formula2>0</formula2>
    </dataValidation>
    <dataValidation type="decimal" allowBlank="1" showInputMessage="1" showErrorMessage="1" errorTitle="Invalid Entry" error="Only Numeric Values are allowed. " sqref="A13:A200">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3" t="s">
        <v>49</v>
      </c>
      <c r="F6" s="83"/>
      <c r="G6" s="83"/>
      <c r="H6" s="83"/>
      <c r="I6" s="83"/>
      <c r="J6" s="83"/>
      <c r="K6" s="83"/>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2022-06-08T10:21:39Z</cp:lastPrinted>
  <dcterms:created xsi:type="dcterms:W3CDTF">2009-01-30T06:42:42Z</dcterms:created>
  <dcterms:modified xsi:type="dcterms:W3CDTF">2022-06-09T06:27:50Z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